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95" yWindow="120" windowWidth="18735" windowHeight="10005" tabRatio="846" activeTab="0"/>
  </bookViews>
  <sheets>
    <sheet name="Cтор. 1" sheetId="1" r:id="rId1"/>
    <sheet name="Стор. 2" sheetId="2" r:id="rId2"/>
  </sheets>
  <definedNames>
    <definedName name="_xlnm.Print_Area" localSheetId="1">'Стор. 2'!$A$1:$AT$106</definedName>
  </definedNames>
  <calcPr fullCalcOnLoad="1"/>
</workbook>
</file>

<file path=xl/sharedStrings.xml><?xml version="1.0" encoding="utf-8"?>
<sst xmlns="http://schemas.openxmlformats.org/spreadsheetml/2006/main" count="326" uniqueCount="182">
  <si>
    <t>заліків</t>
  </si>
  <si>
    <t xml:space="preserve"> </t>
  </si>
  <si>
    <t>Аудиторні</t>
  </si>
  <si>
    <t>лекції</t>
  </si>
  <si>
    <t>ЗАГАЛЬНА КІЛЬКІСТЬ ГОДИН</t>
  </si>
  <si>
    <t>Всього</t>
  </si>
  <si>
    <t>Кількість кредитів ECTS</t>
  </si>
  <si>
    <t>Загальний обсяг годин</t>
  </si>
  <si>
    <t>семінар.</t>
  </si>
  <si>
    <t>Підсумковий модульний контроль</t>
  </si>
  <si>
    <t>Кількість годин</t>
  </si>
  <si>
    <t>Самостійна робота</t>
  </si>
  <si>
    <t>І курс</t>
  </si>
  <si>
    <t>ІІ курс</t>
  </si>
  <si>
    <t>ІІІ курс</t>
  </si>
  <si>
    <t>V курс</t>
  </si>
  <si>
    <t>Розподіл за семестрами</t>
  </si>
  <si>
    <t xml:space="preserve"> НАЗВА НАВЧАЛЬНОЇ</t>
  </si>
  <si>
    <t>ДИСЦИПЛІНИ</t>
  </si>
  <si>
    <t>1 НОРМАТИВНІ НАВЧАЛЬНІ  ДИСЦИПЛІНИ</t>
  </si>
  <si>
    <t>Іноземна мова</t>
  </si>
  <si>
    <t>Латинська мова та медична термінологія</t>
  </si>
  <si>
    <t>Українська мова (за професійним спрямуванням)</t>
  </si>
  <si>
    <t>1</t>
  </si>
  <si>
    <t>Філософія</t>
  </si>
  <si>
    <t>Іноземна мова (за професійним спрямуванням)</t>
  </si>
  <si>
    <t>Історія медицини</t>
  </si>
  <si>
    <t>Медична біологія</t>
  </si>
  <si>
    <t>Медична та біологічна фізика</t>
  </si>
  <si>
    <t>Медична хімія</t>
  </si>
  <si>
    <t>Біологічна та біоогранічна хімія</t>
  </si>
  <si>
    <t>Анатомія людини</t>
  </si>
  <si>
    <t>Гістологія, цитологія та ембріологія</t>
  </si>
  <si>
    <t>Фізіологія</t>
  </si>
  <si>
    <t>Мікробіологія, вірусологія та імунологія</t>
  </si>
  <si>
    <t>НАВЧАЛЬНИЙ   ПЛАН</t>
  </si>
  <si>
    <t>денна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</si>
  <si>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</si>
  <si>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</si>
  <si>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</si>
  <si>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</si>
  <si>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</si>
  <si>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</si>
  <si>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</si>
  <si>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</si>
  <si>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</si>
  <si>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</si>
  <si>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</si>
  <si>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</si>
  <si>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</si>
  <si>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</si>
  <si>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К</t>
  </si>
  <si>
    <t>І</t>
  </si>
  <si>
    <t>II</t>
  </si>
  <si>
    <t>ІІ</t>
  </si>
  <si>
    <t>III</t>
  </si>
  <si>
    <t>П</t>
  </si>
  <si>
    <t>ІІІ</t>
  </si>
  <si>
    <t>IV</t>
  </si>
  <si>
    <t>Позначення:</t>
  </si>
  <si>
    <t>Практики</t>
  </si>
  <si>
    <t>Канікули</t>
  </si>
  <si>
    <t>№ п/п</t>
  </si>
  <si>
    <t>Семестр</t>
  </si>
  <si>
    <r>
      <t xml:space="preserve">         </t>
    </r>
    <r>
      <rPr>
        <sz val="18"/>
        <rFont val="Arial"/>
        <family val="2"/>
      </rPr>
      <t xml:space="preserve"> </t>
    </r>
  </si>
  <si>
    <t>МІНІСТЕРСТВО ОХОРОНИ ЗДОРОВЯ УКРАЇНИ</t>
  </si>
  <si>
    <t xml:space="preserve">Підготовки </t>
  </si>
  <si>
    <t xml:space="preserve">  з галузі знань</t>
  </si>
  <si>
    <t>Кваліфікація</t>
  </si>
  <si>
    <t>за спеціальністю</t>
  </si>
  <si>
    <t>Строк навчання</t>
  </si>
  <si>
    <t>Форма навчання</t>
  </si>
  <si>
    <t>на основі</t>
  </si>
  <si>
    <t>V</t>
  </si>
  <si>
    <t>Ліцензійний іспит "Крок"</t>
  </si>
  <si>
    <t>ЗМ</t>
  </si>
  <si>
    <t>Теоретичне навчання</t>
  </si>
  <si>
    <t>ЛІ</t>
  </si>
  <si>
    <t>Форма № Н-3.01</t>
  </si>
  <si>
    <t>II. ЗВЕДЕНІ ДАНІ ПРО БЮДЖЕТ ЧАСУ, тижні</t>
  </si>
  <si>
    <t xml:space="preserve">                                                                          І. ГРАФІК НАВЧАЛЬНОГО ПРОЦЕСУ</t>
  </si>
  <si>
    <t>Практика</t>
  </si>
  <si>
    <t>Ліцензійні іспити</t>
  </si>
  <si>
    <t>Разом</t>
  </si>
  <si>
    <t>Термін для завершення вивчення окремих модулів</t>
  </si>
  <si>
    <t>Термін для завершення вивчення модулів</t>
  </si>
  <si>
    <t>ІІІ. ПРАКТИКА</t>
  </si>
  <si>
    <t>Назва практики</t>
  </si>
  <si>
    <t>Тижні</t>
  </si>
  <si>
    <t>Виробнича лікарська практика</t>
  </si>
  <si>
    <t>4</t>
  </si>
  <si>
    <t>V. ПЛАН НАВЧАЛЬНОГО ПРОЦЕСУ</t>
  </si>
  <si>
    <t xml:space="preserve">Патоморфологія </t>
  </si>
  <si>
    <t xml:space="preserve">Патофізіологія </t>
  </si>
  <si>
    <t xml:space="preserve">Фармакологія </t>
  </si>
  <si>
    <t>Гігієна та екологія</t>
  </si>
  <si>
    <t>Пропедевтика внутрішньої медицини</t>
  </si>
  <si>
    <t>Радіологія</t>
  </si>
  <si>
    <t>Оториноларингологія</t>
  </si>
  <si>
    <t>Екстрена та невідкладна медична допомога</t>
  </si>
  <si>
    <t xml:space="preserve">Розподіл годин на за курсами </t>
  </si>
  <si>
    <t>IV курс</t>
  </si>
  <si>
    <t>VІ курс</t>
  </si>
  <si>
    <t>практич / сем</t>
  </si>
  <si>
    <t xml:space="preserve"> кредитів ECTS</t>
  </si>
  <si>
    <t xml:space="preserve">Сам. </t>
  </si>
  <si>
    <t>2 ВИБІРКОВА ЧАСТИНА</t>
  </si>
  <si>
    <t>Проректор з науково-педагогічної роботи                                                                                                                       І.В.Геруш</t>
  </si>
  <si>
    <t>ECTS</t>
  </si>
  <si>
    <t>Фізичне виховання</t>
  </si>
  <si>
    <t>ВДНЗ України "БУКОВИНСЬКИЙ ДЕРЖАВНИЙ МЕДИЧНИЙ УНІВЕРСИТЕТ"</t>
  </si>
  <si>
    <t>повної загальної середньої освіти</t>
  </si>
  <si>
    <t>5 років</t>
  </si>
  <si>
    <t>Лікар-стоматолог</t>
  </si>
  <si>
    <t>Пропедевтика терапевтичної стоматології</t>
  </si>
  <si>
    <t>Пропедевтика дитячої терапевтичної стоматології</t>
  </si>
  <si>
    <t>Профілактика стоматологічних захворювань</t>
  </si>
  <si>
    <t>Терапевтична стоматологія</t>
  </si>
  <si>
    <t>Хірургічна стоматологія</t>
  </si>
  <si>
    <t>Ортодонтія</t>
  </si>
  <si>
    <t>Дитяча терапевтична стоматологія</t>
  </si>
  <si>
    <t>Пропедевтика ортопедичної стоматології</t>
  </si>
  <si>
    <t>Дитяча хірургічна стоматологія</t>
  </si>
  <si>
    <t>Крок 2. Стоматологія</t>
  </si>
  <si>
    <t>Ортопедична стоматологія</t>
  </si>
  <si>
    <t>Стоматологія дитячого віку</t>
  </si>
  <si>
    <t>22 Охорона здоров`я</t>
  </si>
  <si>
    <t>221 Стоматологія</t>
  </si>
  <si>
    <t>магістра</t>
  </si>
  <si>
    <t>1.Цикл загальної підготовки</t>
  </si>
  <si>
    <t>1.2 Цикл професійної підготовки</t>
  </si>
  <si>
    <t>Історія України та української культури</t>
  </si>
  <si>
    <t>Клінічна анатомія та оперативна хірургія</t>
  </si>
  <si>
    <t>Хірургія (у т.ч. онкологія та нейрохірургія)</t>
  </si>
  <si>
    <t>Соціальна медицина, громадське здоров'я та основи доказової медицини</t>
  </si>
  <si>
    <t>Підготовка офіцерів запасу галузі знань "Охорона здоров'я". Спеціальність "Стоматологія"</t>
  </si>
  <si>
    <t>Атестація</t>
  </si>
  <si>
    <t>А</t>
  </si>
  <si>
    <t>3</t>
  </si>
  <si>
    <t>IV. АТЕСТАЦІЯ</t>
  </si>
  <si>
    <t>4 АТЕСТАЦІЯ</t>
  </si>
  <si>
    <t>Форма  атестації</t>
  </si>
  <si>
    <t>Крок 1. Стоматологія</t>
  </si>
  <si>
    <t>інтегрований тестовий іспит</t>
  </si>
  <si>
    <t>Англійська мова професійного спрямування</t>
  </si>
  <si>
    <t>тестовий іспит</t>
  </si>
  <si>
    <t>ОСК(П)І</t>
  </si>
  <si>
    <t xml:space="preserve">Назва </t>
  </si>
  <si>
    <t>7, 8</t>
  </si>
  <si>
    <t>2.1 Курси за вибором</t>
  </si>
  <si>
    <t>2.2 Практична підготовка</t>
  </si>
  <si>
    <t>10</t>
  </si>
  <si>
    <t>Курс за вибором 1</t>
  </si>
  <si>
    <t>Курс за вибором 2</t>
  </si>
  <si>
    <t>Курс за вибором 3</t>
  </si>
  <si>
    <t>2.2.1. Виробнича практика</t>
  </si>
  <si>
    <t>2.2.2. Навчальна практика</t>
  </si>
  <si>
    <t>Внутрішня медицина (у т.ч. інфекційні хвороби та епідеміологія, клінічна фармакологія, фтизіатрія)</t>
  </si>
  <si>
    <t>Курс за вибором 4</t>
  </si>
  <si>
    <t>Курс за вибором 5</t>
  </si>
  <si>
    <t>Загальна медична підготовка (педіатрія, акушерство, офтальмологія, неврологія, у т.ч. нейростоматологія, дерматологія, венерологія, психіатрія, наркологія, медична психологія, фізична реабілітація, ендокринологія)</t>
  </si>
  <si>
    <t>Курс за вибором 6</t>
  </si>
  <si>
    <t>Курс за вибором 7</t>
  </si>
  <si>
    <t>Виробнича стоматологічна практика</t>
  </si>
  <si>
    <t>Соціальна медицина, громадське здоров'я. Медичне право України</t>
  </si>
  <si>
    <t>Курс за вибором 8</t>
  </si>
  <si>
    <t>Навчальна практика з терапевтичної стоматології</t>
  </si>
  <si>
    <t xml:space="preserve">Навчальна практика з хірургічної  стоматології </t>
  </si>
  <si>
    <t xml:space="preserve">Навчальна практика з ортопедичної  стоматології </t>
  </si>
  <si>
    <t>Навчальна практика з дитячої терапевтичної стоматології</t>
  </si>
  <si>
    <t>6</t>
  </si>
  <si>
    <t>8</t>
  </si>
  <si>
    <t>3 ФІЗИЧНЕ ВИХОВАННЯ</t>
  </si>
  <si>
    <t>Виробнича практика</t>
  </si>
  <si>
    <t>4*</t>
  </si>
  <si>
    <t>Навчальна практика</t>
  </si>
  <si>
    <t>12*</t>
  </si>
  <si>
    <r>
      <t>* -</t>
    </r>
    <r>
      <rPr>
        <i/>
        <sz val="10"/>
        <rFont val="Arial"/>
        <family val="2"/>
      </rPr>
      <t xml:space="preserve"> упродовж навчального року</t>
    </r>
  </si>
  <si>
    <t>Виробнича практика - Догляд за хворими (у відділеннях стаціонару)</t>
  </si>
  <si>
    <t>Виробнича практика - Сестринська практика (в стоматологічній клініці)</t>
  </si>
  <si>
    <t>1.3 Цикл практичної підготовки</t>
  </si>
  <si>
    <t>Безпека життєдіяльності; основи біоетики та біобезпеки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</si>
</sst>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???0_-;\-* #,##0_-;\ &quot;-&quot;_-;_-@_-"/>
    <numFmt numFmtId="181" formatCode="_-* #,##0_-;\-* #,##0_-;\ &quot;-&quot;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_-;\-* #,##0_-;\ &quot;&quot;_-;_-@_-"/>
    <numFmt numFmtId="186" formatCode="_-* #,##0_-;\-* #,##0_-;\ &quot; &quot;_-;_-@_-"/>
    <numFmt numFmtId="187" formatCode="_-* #,##0_-;\-* #,##0_-;\ &quot;&quot;"/>
    <numFmt numFmtId="188" formatCode="_-* #,##0;\-* #,##0_-;\ &quot;&quot;"/>
    <numFmt numFmtId="189" formatCode="#,##0;\-* #,##0_-;\ &quot;&quot;"/>
    <numFmt numFmtId="190" formatCode="#,##0;\-* #,##0_-;\ &quot;&quot;_-;_-@_-"/>
    <numFmt numFmtId="191" formatCode="#,##0;\-* #,##0_-;\ &quot;-&quot;"/>
    <numFmt numFmtId="192" formatCode="#,##0_-;\-* #,##0_-;\ &quot;&quot;_-;_-@_-"/>
    <numFmt numFmtId="193" formatCode="000000"/>
    <numFmt numFmtId="194" formatCode="0.000"/>
    <numFmt numFmtId="195" formatCode="0.0"/>
    <numFmt numFmtId="196" formatCode="#,##0.0_-;\-* #,##0.0_-;\ &quot;&quot;_-;_-@_-"/>
    <numFmt numFmtId="197" formatCode="#,##0.00_-;\-* #,##0.00_-;\ &quot;&quot;_-;_-@_-"/>
    <numFmt numFmtId="198" formatCode="[$€-2]\ ###,000_);[Red]\([$€-2]\ ###,000\)"/>
    <numFmt numFmtId="199" formatCode="#,##0.0_ ;\-#,##0.0\ "/>
    <numFmt numFmtId="200" formatCode="#,##0.00_ ;\-#,##0.00\ "/>
    <numFmt numFmtId="201" formatCode="#,##0_ ;\-#,##0\ "/>
  </numFmts>
  <fonts count="94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i/>
      <sz val="10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4"/>
      <name val="Arial Cyr"/>
      <family val="2"/>
    </font>
    <font>
      <b/>
      <i/>
      <sz val="14"/>
      <name val="Arial Cyr"/>
      <family val="2"/>
    </font>
    <font>
      <b/>
      <sz val="16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4"/>
      <name val="Arial Cyr"/>
      <family val="0"/>
    </font>
    <font>
      <b/>
      <sz val="12"/>
      <name val="Arial"/>
      <family val="2"/>
    </font>
    <font>
      <sz val="12"/>
      <name val="Arial Cyr"/>
      <family val="0"/>
    </font>
    <font>
      <sz val="13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b/>
      <sz val="26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.5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8"/>
      <color indexed="10"/>
      <name val="Arial"/>
      <family val="2"/>
    </font>
    <font>
      <b/>
      <sz val="18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Times New Roman"/>
      <family val="1"/>
    </font>
    <font>
      <sz val="14"/>
      <color indexed="10"/>
      <name val="Arial"/>
      <family val="2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8"/>
      <color rgb="FFFF0000"/>
      <name val="Arial"/>
      <family val="2"/>
    </font>
    <font>
      <b/>
      <sz val="18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Times New Roman"/>
      <family val="1"/>
    </font>
    <font>
      <sz val="14"/>
      <color rgb="FFFF0000"/>
      <name val="Arial"/>
      <family val="2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7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694">
    <xf numFmtId="0" fontId="0" fillId="0" borderId="0" xfId="0" applyAlignment="1">
      <alignment/>
    </xf>
    <xf numFmtId="0" fontId="14" fillId="0" borderId="0" xfId="0" applyFont="1" applyFill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192" fontId="7" fillId="33" borderId="0" xfId="0" applyNumberFormat="1" applyFont="1" applyFill="1" applyBorder="1" applyAlignment="1" applyProtection="1">
      <alignment vertical="center"/>
      <protection/>
    </xf>
    <xf numFmtId="192" fontId="7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NumberFormat="1" applyFont="1" applyFill="1" applyBorder="1" applyAlignment="1" applyProtection="1">
      <alignment horizontal="center" vertical="center" wrapText="1"/>
      <protection/>
    </xf>
    <xf numFmtId="192" fontId="2" fillId="33" borderId="0" xfId="0" applyNumberFormat="1" applyFont="1" applyFill="1" applyBorder="1" applyAlignment="1" applyProtection="1">
      <alignment vertical="center"/>
      <protection/>
    </xf>
    <xf numFmtId="192" fontId="1" fillId="33" borderId="0" xfId="0" applyNumberFormat="1" applyFont="1" applyFill="1" applyBorder="1" applyAlignment="1" applyProtection="1">
      <alignment vertical="center"/>
      <protection/>
    </xf>
    <xf numFmtId="192" fontId="3" fillId="33" borderId="0" xfId="0" applyNumberFormat="1" applyFont="1" applyFill="1" applyBorder="1" applyAlignment="1" applyProtection="1">
      <alignment vertical="center"/>
      <protection/>
    </xf>
    <xf numFmtId="192" fontId="6" fillId="33" borderId="0" xfId="0" applyNumberFormat="1" applyFont="1" applyFill="1" applyBorder="1" applyAlignment="1" applyProtection="1">
      <alignment vertical="center"/>
      <protection/>
    </xf>
    <xf numFmtId="0" fontId="13" fillId="33" borderId="0" xfId="0" applyNumberFormat="1" applyFont="1" applyFill="1" applyBorder="1" applyAlignment="1" applyProtection="1">
      <alignment horizontal="center" vertical="center"/>
      <protection/>
    </xf>
    <xf numFmtId="192" fontId="6" fillId="33" borderId="0" xfId="0" applyNumberFormat="1" applyFont="1" applyFill="1" applyBorder="1" applyAlignment="1" applyProtection="1">
      <alignment horizontal="left" vertical="center"/>
      <protection/>
    </xf>
    <xf numFmtId="192" fontId="1" fillId="33" borderId="0" xfId="0" applyNumberFormat="1" applyFont="1" applyFill="1" applyBorder="1" applyAlignment="1" applyProtection="1">
      <alignment horizontal="left" vertical="center"/>
      <protection/>
    </xf>
    <xf numFmtId="192" fontId="12" fillId="33" borderId="0" xfId="0" applyNumberFormat="1" applyFont="1" applyFill="1" applyBorder="1" applyAlignment="1" applyProtection="1">
      <alignment horizontal="left" vertical="center"/>
      <protection/>
    </xf>
    <xf numFmtId="192" fontId="3" fillId="33" borderId="0" xfId="0" applyNumberFormat="1" applyFont="1" applyFill="1" applyBorder="1" applyAlignment="1" applyProtection="1">
      <alignment horizontal="left" vertical="center"/>
      <protection/>
    </xf>
    <xf numFmtId="199" fontId="6" fillId="33" borderId="0" xfId="0" applyNumberFormat="1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horizontal="center" wrapText="1"/>
    </xf>
    <xf numFmtId="192" fontId="6" fillId="33" borderId="0" xfId="0" applyNumberFormat="1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wrapText="1"/>
    </xf>
    <xf numFmtId="0" fontId="11" fillId="33" borderId="0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wrapText="1"/>
    </xf>
    <xf numFmtId="192" fontId="9" fillId="33" borderId="0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center" wrapText="1"/>
    </xf>
    <xf numFmtId="192" fontId="3" fillId="33" borderId="0" xfId="0" applyNumberFormat="1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center" wrapText="1"/>
    </xf>
    <xf numFmtId="192" fontId="7" fillId="33" borderId="0" xfId="0" applyNumberFormat="1" applyFont="1" applyFill="1" applyBorder="1" applyAlignment="1" applyProtection="1">
      <alignment horizontal="left" vertical="center" wrapText="1"/>
      <protection/>
    </xf>
    <xf numFmtId="192" fontId="7" fillId="33" borderId="0" xfId="0" applyNumberFormat="1" applyFont="1" applyFill="1" applyBorder="1" applyAlignment="1" applyProtection="1">
      <alignment horizontal="center" vertical="center"/>
      <protection/>
    </xf>
    <xf numFmtId="192" fontId="3" fillId="33" borderId="0" xfId="0" applyNumberFormat="1" applyFont="1" applyFill="1" applyBorder="1" applyAlignment="1" applyProtection="1">
      <alignment horizontal="center" vertical="center" wrapText="1"/>
      <protection/>
    </xf>
    <xf numFmtId="192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192" fontId="2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center" vertical="center" wrapText="1"/>
      <protection/>
    </xf>
    <xf numFmtId="0" fontId="84" fillId="0" borderId="0" xfId="0" applyFont="1" applyBorder="1" applyAlignment="1" applyProtection="1">
      <alignment/>
      <protection/>
    </xf>
    <xf numFmtId="0" fontId="84" fillId="0" borderId="0" xfId="0" applyFont="1" applyBorder="1" applyAlignment="1" applyProtection="1">
      <alignment horizontal="left" vertical="top" wrapText="1"/>
      <protection/>
    </xf>
    <xf numFmtId="0" fontId="84" fillId="0" borderId="0" xfId="0" applyNumberFormat="1" applyFont="1" applyBorder="1" applyAlignment="1" applyProtection="1">
      <alignment vertical="top" wrapText="1"/>
      <protection/>
    </xf>
    <xf numFmtId="0" fontId="84" fillId="0" borderId="0" xfId="0" applyNumberFormat="1" applyFont="1" applyBorder="1" applyAlignment="1" applyProtection="1">
      <alignment/>
      <protection/>
    </xf>
    <xf numFmtId="49" fontId="84" fillId="0" borderId="0" xfId="0" applyNumberFormat="1" applyFont="1" applyBorder="1" applyAlignment="1" applyProtection="1">
      <alignment/>
      <protection/>
    </xf>
    <xf numFmtId="0" fontId="85" fillId="0" borderId="0" xfId="0" applyFont="1" applyBorder="1" applyAlignment="1" applyProtection="1">
      <alignment/>
      <protection/>
    </xf>
    <xf numFmtId="0" fontId="86" fillId="0" borderId="0" xfId="0" applyFont="1" applyFill="1" applyBorder="1" applyAlignment="1" applyProtection="1">
      <alignment horizontal="center" vertical="top"/>
      <protection/>
    </xf>
    <xf numFmtId="0" fontId="87" fillId="0" borderId="0" xfId="0" applyFont="1" applyBorder="1" applyAlignment="1" applyProtection="1">
      <alignment horizontal="center" vertical="top"/>
      <protection/>
    </xf>
    <xf numFmtId="0" fontId="88" fillId="0" borderId="0" xfId="0" applyFont="1" applyBorder="1" applyAlignment="1" applyProtection="1">
      <alignment horizontal="center" vertical="top"/>
      <protection/>
    </xf>
    <xf numFmtId="0" fontId="88" fillId="0" borderId="0" xfId="0" applyFont="1" applyBorder="1" applyAlignment="1" applyProtection="1">
      <alignment/>
      <protection/>
    </xf>
    <xf numFmtId="0" fontId="88" fillId="0" borderId="0" xfId="0" applyFont="1" applyBorder="1" applyAlignment="1" applyProtection="1">
      <alignment/>
      <protection/>
    </xf>
    <xf numFmtId="0" fontId="89" fillId="0" borderId="0" xfId="0" applyFont="1" applyBorder="1" applyAlignment="1" applyProtection="1">
      <alignment horizontal="left" vertical="center"/>
      <protection/>
    </xf>
    <xf numFmtId="192" fontId="90" fillId="33" borderId="0" xfId="0" applyNumberFormat="1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>
      <alignment horizontal="center" wrapText="1"/>
    </xf>
    <xf numFmtId="0" fontId="2" fillId="0" borderId="0" xfId="0" applyFont="1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 horizontal="center" vertical="center"/>
      <protection/>
    </xf>
    <xf numFmtId="0" fontId="84" fillId="33" borderId="0" xfId="0" applyFont="1" applyFill="1" applyBorder="1" applyAlignment="1" applyProtection="1">
      <alignment/>
      <protection/>
    </xf>
    <xf numFmtId="0" fontId="84" fillId="33" borderId="0" xfId="0" applyFont="1" applyFill="1" applyBorder="1" applyAlignment="1" applyProtection="1">
      <alignment horizontal="left" vertical="top" wrapText="1"/>
      <protection/>
    </xf>
    <xf numFmtId="0" fontId="84" fillId="33" borderId="0" xfId="0" applyNumberFormat="1" applyFont="1" applyFill="1" applyBorder="1" applyAlignment="1" applyProtection="1">
      <alignment vertical="top" wrapText="1"/>
      <protection/>
    </xf>
    <xf numFmtId="0" fontId="84" fillId="33" borderId="0" xfId="0" applyNumberFormat="1" applyFont="1" applyFill="1" applyBorder="1" applyAlignment="1" applyProtection="1">
      <alignment/>
      <protection/>
    </xf>
    <xf numFmtId="49" fontId="84" fillId="33" borderId="0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85" fillId="33" borderId="0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 vertical="top"/>
      <protection/>
    </xf>
    <xf numFmtId="0" fontId="16" fillId="33" borderId="0" xfId="0" applyFont="1" applyFill="1" applyBorder="1" applyAlignment="1" applyProtection="1">
      <alignment vertical="top"/>
      <protection/>
    </xf>
    <xf numFmtId="0" fontId="19" fillId="33" borderId="0" xfId="0" applyFont="1" applyFill="1" applyAlignment="1">
      <alignment/>
    </xf>
    <xf numFmtId="0" fontId="19" fillId="33" borderId="0" xfId="0" applyFont="1" applyFill="1" applyBorder="1" applyAlignment="1" applyProtection="1">
      <alignment horizontal="left" vertical="top"/>
      <protection/>
    </xf>
    <xf numFmtId="0" fontId="19" fillId="33" borderId="10" xfId="0" applyFont="1" applyFill="1" applyBorder="1" applyAlignment="1" applyProtection="1">
      <alignment horizontal="left" vertical="top"/>
      <protection/>
    </xf>
    <xf numFmtId="0" fontId="20" fillId="33" borderId="10" xfId="0" applyFont="1" applyFill="1" applyBorder="1" applyAlignment="1" applyProtection="1">
      <alignment horizontal="left"/>
      <protection/>
    </xf>
    <xf numFmtId="0" fontId="19" fillId="33" borderId="10" xfId="0" applyNumberFormat="1" applyFont="1" applyFill="1" applyBorder="1" applyAlignment="1" applyProtection="1">
      <alignment horizontal="center"/>
      <protection/>
    </xf>
    <xf numFmtId="0" fontId="13" fillId="33" borderId="10" xfId="0" applyNumberFormat="1" applyFont="1" applyFill="1" applyBorder="1" applyAlignment="1" applyProtection="1">
      <alignment horizontal="center"/>
      <protection/>
    </xf>
    <xf numFmtId="0" fontId="19" fillId="33" borderId="10" xfId="0" applyFont="1" applyFill="1" applyBorder="1" applyAlignment="1">
      <alignment/>
    </xf>
    <xf numFmtId="0" fontId="19" fillId="33" borderId="0" xfId="0" applyFont="1" applyFill="1" applyAlignment="1">
      <alignment horizontal="left"/>
    </xf>
    <xf numFmtId="49" fontId="13" fillId="33" borderId="0" xfId="0" applyNumberFormat="1" applyFont="1" applyFill="1" applyBorder="1" applyAlignment="1" applyProtection="1">
      <alignment horizontal="center"/>
      <protection/>
    </xf>
    <xf numFmtId="49" fontId="19" fillId="33" borderId="0" xfId="0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13" fillId="33" borderId="10" xfId="0" applyFont="1" applyFill="1" applyBorder="1" applyAlignment="1" applyProtection="1">
      <alignment horizontal="left"/>
      <protection/>
    </xf>
    <xf numFmtId="0" fontId="20" fillId="33" borderId="10" xfId="0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 wrapText="1"/>
      <protection/>
    </xf>
    <xf numFmtId="0" fontId="19" fillId="33" borderId="10" xfId="0" applyFont="1" applyFill="1" applyBorder="1" applyAlignment="1" applyProtection="1">
      <alignment horizontal="left" wrapText="1"/>
      <protection/>
    </xf>
    <xf numFmtId="0" fontId="13" fillId="33" borderId="10" xfId="0" applyFont="1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/>
      <protection/>
    </xf>
    <xf numFmtId="0" fontId="20" fillId="33" borderId="0" xfId="0" applyFont="1" applyFill="1" applyBorder="1" applyAlignment="1" applyProtection="1">
      <alignment horizontal="left" vertical="top"/>
      <protection/>
    </xf>
    <xf numFmtId="0" fontId="19" fillId="33" borderId="0" xfId="0" applyFont="1" applyFill="1" applyBorder="1" applyAlignment="1" applyProtection="1">
      <alignment horizontal="left"/>
      <protection/>
    </xf>
    <xf numFmtId="0" fontId="19" fillId="33" borderId="0" xfId="0" applyFont="1" applyFill="1" applyBorder="1" applyAlignment="1" applyProtection="1">
      <alignment horizontal="center" vertical="top"/>
      <protection/>
    </xf>
    <xf numFmtId="0" fontId="2" fillId="33" borderId="11" xfId="0" applyFont="1" applyFill="1" applyBorder="1" applyAlignment="1" applyProtection="1">
      <alignment/>
      <protection/>
    </xf>
    <xf numFmtId="0" fontId="19" fillId="33" borderId="11" xfId="0" applyFont="1" applyFill="1" applyBorder="1" applyAlignment="1" applyProtection="1">
      <alignment horizontal="center" vertical="top"/>
      <protection/>
    </xf>
    <xf numFmtId="49" fontId="22" fillId="33" borderId="11" xfId="0" applyNumberFormat="1" applyFont="1" applyFill="1" applyBorder="1" applyAlignment="1" applyProtection="1">
      <alignment horizontal="left" vertical="center"/>
      <protection/>
    </xf>
    <xf numFmtId="0" fontId="19" fillId="33" borderId="11" xfId="0" applyFont="1" applyFill="1" applyBorder="1" applyAlignment="1" applyProtection="1">
      <alignment horizontal="left"/>
      <protection/>
    </xf>
    <xf numFmtId="0" fontId="13" fillId="33" borderId="11" xfId="0" applyNumberFormat="1" applyFont="1" applyFill="1" applyBorder="1" applyAlignment="1" applyProtection="1">
      <alignment horizontal="left"/>
      <protection/>
    </xf>
    <xf numFmtId="0" fontId="13" fillId="33" borderId="10" xfId="0" applyFont="1" applyFill="1" applyBorder="1" applyAlignment="1" applyProtection="1">
      <alignment horizontal="left" vertical="center"/>
      <protection/>
    </xf>
    <xf numFmtId="49" fontId="13" fillId="33" borderId="10" xfId="0" applyNumberFormat="1" applyFont="1" applyFill="1" applyBorder="1" applyAlignment="1" applyProtection="1">
      <alignment horizontal="left"/>
      <protection/>
    </xf>
    <xf numFmtId="0" fontId="13" fillId="33" borderId="10" xfId="0" applyFont="1" applyFill="1" applyBorder="1" applyAlignment="1" applyProtection="1">
      <alignment horizontal="left"/>
      <protection/>
    </xf>
    <xf numFmtId="49" fontId="13" fillId="33" borderId="10" xfId="0" applyNumberFormat="1" applyFont="1" applyFill="1" applyBorder="1" applyAlignment="1" applyProtection="1">
      <alignment horizontal="center"/>
      <protection/>
    </xf>
    <xf numFmtId="0" fontId="21" fillId="33" borderId="10" xfId="0" applyFont="1" applyFill="1" applyBorder="1" applyAlignment="1">
      <alignment horizontal="left"/>
    </xf>
    <xf numFmtId="0" fontId="2" fillId="33" borderId="10" xfId="0" applyFont="1" applyFill="1" applyBorder="1" applyAlignment="1" applyProtection="1">
      <alignment/>
      <protection/>
    </xf>
    <xf numFmtId="0" fontId="13" fillId="33" borderId="10" xfId="0" applyFont="1" applyFill="1" applyBorder="1" applyAlignment="1" applyProtection="1">
      <alignment horizontal="left" vertical="center"/>
      <protection/>
    </xf>
    <xf numFmtId="0" fontId="13" fillId="33" borderId="0" xfId="0" applyFont="1" applyFill="1" applyBorder="1" applyAlignment="1" applyProtection="1">
      <alignment horizontal="left" vertical="center"/>
      <protection/>
    </xf>
    <xf numFmtId="0" fontId="19" fillId="33" borderId="0" xfId="0" applyFont="1" applyFill="1" applyBorder="1" applyAlignment="1" applyProtection="1">
      <alignment horizontal="left"/>
      <protection/>
    </xf>
    <xf numFmtId="0" fontId="13" fillId="33" borderId="11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13" fillId="33" borderId="11" xfId="0" applyFont="1" applyFill="1" applyBorder="1" applyAlignment="1" applyProtection="1">
      <alignment horizontal="left"/>
      <protection/>
    </xf>
    <xf numFmtId="49" fontId="13" fillId="33" borderId="11" xfId="0" applyNumberFormat="1" applyFont="1" applyFill="1" applyBorder="1" applyAlignment="1" applyProtection="1">
      <alignment horizontal="left"/>
      <protection/>
    </xf>
    <xf numFmtId="49" fontId="13" fillId="33" borderId="11" xfId="0" applyNumberFormat="1" applyFont="1" applyFill="1" applyBorder="1" applyAlignment="1" applyProtection="1">
      <alignment horizontal="center"/>
      <protection/>
    </xf>
    <xf numFmtId="0" fontId="23" fillId="33" borderId="11" xfId="0" applyFont="1" applyFill="1" applyBorder="1" applyAlignment="1">
      <alignment horizontal="left" wrapText="1"/>
    </xf>
    <xf numFmtId="0" fontId="23" fillId="33" borderId="0" xfId="0" applyFont="1" applyFill="1" applyBorder="1" applyAlignment="1">
      <alignment horizontal="left" wrapText="1"/>
    </xf>
    <xf numFmtId="0" fontId="19" fillId="33" borderId="0" xfId="0" applyFont="1" applyFill="1" applyBorder="1" applyAlignment="1" applyProtection="1">
      <alignment horizontal="left" vertical="center"/>
      <protection/>
    </xf>
    <xf numFmtId="0" fontId="19" fillId="33" borderId="10" xfId="0" applyFont="1" applyFill="1" applyBorder="1" applyAlignment="1" applyProtection="1">
      <alignment horizontal="left" vertical="center"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20" fillId="33" borderId="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 horizontal="center"/>
      <protection/>
    </xf>
    <xf numFmtId="49" fontId="22" fillId="33" borderId="0" xfId="0" applyNumberFormat="1" applyFont="1" applyFill="1" applyBorder="1" applyAlignment="1" applyProtection="1">
      <alignment horizontal="left"/>
      <protection/>
    </xf>
    <xf numFmtId="0" fontId="19" fillId="33" borderId="0" xfId="0" applyNumberFormat="1" applyFont="1" applyFill="1" applyBorder="1" applyAlignment="1" applyProtection="1">
      <alignment horizontal="left"/>
      <protection/>
    </xf>
    <xf numFmtId="0" fontId="13" fillId="33" borderId="0" xfId="0" applyNumberFormat="1" applyFont="1" applyFill="1" applyBorder="1" applyAlignment="1" applyProtection="1">
      <alignment horizontal="left"/>
      <protection/>
    </xf>
    <xf numFmtId="49" fontId="19" fillId="33" borderId="0" xfId="0" applyNumberFormat="1" applyFont="1" applyFill="1" applyBorder="1" applyAlignment="1" applyProtection="1">
      <alignment horizontal="left"/>
      <protection/>
    </xf>
    <xf numFmtId="49" fontId="13" fillId="33" borderId="0" xfId="0" applyNumberFormat="1" applyFont="1" applyFill="1" applyBorder="1" applyAlignment="1" applyProtection="1">
      <alignment horizontal="left"/>
      <protection/>
    </xf>
    <xf numFmtId="0" fontId="13" fillId="33" borderId="0" xfId="0" applyFont="1" applyFill="1" applyBorder="1" applyAlignment="1" applyProtection="1">
      <alignment horizontal="left"/>
      <protection/>
    </xf>
    <xf numFmtId="49" fontId="13" fillId="33" borderId="0" xfId="0" applyNumberFormat="1" applyFont="1" applyFill="1" applyBorder="1" applyAlignment="1" applyProtection="1">
      <alignment horizontal="center"/>
      <protection/>
    </xf>
    <xf numFmtId="0" fontId="24" fillId="33" borderId="0" xfId="0" applyFont="1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 horizontal="left"/>
      <protection/>
    </xf>
    <xf numFmtId="0" fontId="13" fillId="33" borderId="0" xfId="0" applyFont="1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 horizontal="left" vertical="top" wrapText="1"/>
      <protection/>
    </xf>
    <xf numFmtId="0" fontId="19" fillId="33" borderId="0" xfId="0" applyNumberFormat="1" applyFont="1" applyFill="1" applyBorder="1" applyAlignment="1" applyProtection="1">
      <alignment horizontal="left" vertical="top" wrapText="1"/>
      <protection/>
    </xf>
    <xf numFmtId="0" fontId="17" fillId="33" borderId="0" xfId="0" applyNumberFormat="1" applyFont="1" applyFill="1" applyBorder="1" applyAlignment="1" applyProtection="1">
      <alignment horizontal="centerContinuous"/>
      <protection/>
    </xf>
    <xf numFmtId="0" fontId="17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/>
      <protection/>
    </xf>
    <xf numFmtId="49" fontId="22" fillId="33" borderId="0" xfId="0" applyNumberFormat="1" applyFont="1" applyFill="1" applyBorder="1" applyAlignment="1" applyProtection="1">
      <alignment/>
      <protection/>
    </xf>
    <xf numFmtId="49" fontId="2" fillId="33" borderId="0" xfId="0" applyNumberFormat="1" applyFont="1" applyFill="1" applyBorder="1" applyAlignment="1" applyProtection="1">
      <alignment/>
      <protection/>
    </xf>
    <xf numFmtId="0" fontId="87" fillId="33" borderId="0" xfId="0" applyFont="1" applyFill="1" applyBorder="1" applyAlignment="1" applyProtection="1">
      <alignment horizontal="center" vertical="top"/>
      <protection/>
    </xf>
    <xf numFmtId="0" fontId="25" fillId="33" borderId="0" xfId="0" applyFont="1" applyFill="1" applyBorder="1" applyAlignment="1" applyProtection="1">
      <alignment horizontal="center" vertical="center"/>
      <protection/>
    </xf>
    <xf numFmtId="0" fontId="88" fillId="33" borderId="0" xfId="0" applyFont="1" applyFill="1" applyBorder="1" applyAlignment="1" applyProtection="1">
      <alignment horizontal="center" vertical="top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7" fillId="33" borderId="15" xfId="0" applyFont="1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91" fillId="33" borderId="0" xfId="0" applyFont="1" applyFill="1" applyBorder="1" applyAlignment="1" applyProtection="1">
      <alignment vertical="center"/>
      <protection/>
    </xf>
    <xf numFmtId="0" fontId="13" fillId="33" borderId="19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4" fillId="33" borderId="21" xfId="0" applyNumberFormat="1" applyFont="1" applyFill="1" applyBorder="1" applyAlignment="1" applyProtection="1">
      <alignment horizontal="center" vertical="center" wrapText="1"/>
      <protection/>
    </xf>
    <xf numFmtId="0" fontId="4" fillId="33" borderId="22" xfId="0" applyNumberFormat="1" applyFont="1" applyFill="1" applyBorder="1" applyAlignment="1" applyProtection="1">
      <alignment horizontal="center" vertical="center" wrapText="1"/>
      <protection/>
    </xf>
    <xf numFmtId="0" fontId="4" fillId="33" borderId="23" xfId="0" applyNumberFormat="1" applyFont="1" applyFill="1" applyBorder="1" applyAlignment="1" applyProtection="1">
      <alignment horizontal="center" vertical="center"/>
      <protection/>
    </xf>
    <xf numFmtId="0" fontId="4" fillId="33" borderId="21" xfId="0" applyNumberFormat="1" applyFont="1" applyFill="1" applyBorder="1" applyAlignment="1" applyProtection="1">
      <alignment horizontal="center" vertical="center"/>
      <protection/>
    </xf>
    <xf numFmtId="0" fontId="4" fillId="33" borderId="24" xfId="0" applyNumberFormat="1" applyFont="1" applyFill="1" applyBorder="1" applyAlignment="1" applyProtection="1">
      <alignment horizontal="center" vertical="center"/>
      <protection/>
    </xf>
    <xf numFmtId="0" fontId="4" fillId="33" borderId="20" xfId="0" applyNumberFormat="1" applyFont="1" applyFill="1" applyBorder="1" applyAlignment="1" applyProtection="1">
      <alignment horizontal="center" vertical="center"/>
      <protection/>
    </xf>
    <xf numFmtId="0" fontId="4" fillId="33" borderId="22" xfId="0" applyNumberFormat="1" applyFont="1" applyFill="1" applyBorder="1" applyAlignment="1" applyProtection="1">
      <alignment horizontal="center" vertical="center"/>
      <protection/>
    </xf>
    <xf numFmtId="0" fontId="7" fillId="33" borderId="24" xfId="0" applyNumberFormat="1" applyFont="1" applyFill="1" applyBorder="1" applyAlignment="1" applyProtection="1">
      <alignment horizontal="center" vertical="center"/>
      <protection/>
    </xf>
    <xf numFmtId="0" fontId="7" fillId="33" borderId="20" xfId="0" applyNumberFormat="1" applyFont="1" applyFill="1" applyBorder="1" applyAlignment="1" applyProtection="1">
      <alignment horizontal="center" vertical="center"/>
      <protection/>
    </xf>
    <xf numFmtId="0" fontId="7" fillId="33" borderId="21" xfId="0" applyNumberFormat="1" applyFont="1" applyFill="1" applyBorder="1" applyAlignment="1" applyProtection="1">
      <alignment horizontal="center" vertical="center"/>
      <protection/>
    </xf>
    <xf numFmtId="0" fontId="7" fillId="33" borderId="22" xfId="0" applyNumberFormat="1" applyFont="1" applyFill="1" applyBorder="1" applyAlignment="1" applyProtection="1">
      <alignment horizontal="center" vertical="center"/>
      <protection/>
    </xf>
    <xf numFmtId="0" fontId="7" fillId="33" borderId="23" xfId="0" applyNumberFormat="1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Border="1" applyAlignment="1" applyProtection="1">
      <alignment horizontal="center"/>
      <protection/>
    </xf>
    <xf numFmtId="0" fontId="13" fillId="33" borderId="25" xfId="0" applyFont="1" applyFill="1" applyBorder="1" applyAlignment="1" applyProtection="1">
      <alignment horizontal="center" vertical="center" wrapText="1"/>
      <protection/>
    </xf>
    <xf numFmtId="0" fontId="4" fillId="33" borderId="26" xfId="0" applyFont="1" applyFill="1" applyBorder="1" applyAlignment="1" applyProtection="1">
      <alignment horizontal="center" vertical="center" wrapText="1"/>
      <protection/>
    </xf>
    <xf numFmtId="0" fontId="4" fillId="33" borderId="27" xfId="0" applyFont="1" applyFill="1" applyBorder="1" applyAlignment="1" applyProtection="1">
      <alignment horizontal="center" vertical="center" wrapText="1"/>
      <protection/>
    </xf>
    <xf numFmtId="0" fontId="4" fillId="33" borderId="27" xfId="0" applyNumberFormat="1" applyFont="1" applyFill="1" applyBorder="1" applyAlignment="1" applyProtection="1">
      <alignment horizontal="center" vertical="center" wrapText="1"/>
      <protection/>
    </xf>
    <xf numFmtId="0" fontId="4" fillId="33" borderId="28" xfId="0" applyNumberFormat="1" applyFont="1" applyFill="1" applyBorder="1" applyAlignment="1" applyProtection="1">
      <alignment horizontal="center" vertical="center" wrapText="1"/>
      <protection/>
    </xf>
    <xf numFmtId="0" fontId="4" fillId="33" borderId="29" xfId="0" applyNumberFormat="1" applyFont="1" applyFill="1" applyBorder="1" applyAlignment="1" applyProtection="1">
      <alignment horizontal="center" vertical="center"/>
      <protection/>
    </xf>
    <xf numFmtId="0" fontId="4" fillId="33" borderId="27" xfId="0" applyNumberFormat="1" applyFont="1" applyFill="1" applyBorder="1" applyAlignment="1" applyProtection="1">
      <alignment horizontal="center" vertical="center"/>
      <protection/>
    </xf>
    <xf numFmtId="0" fontId="4" fillId="33" borderId="30" xfId="0" applyNumberFormat="1" applyFont="1" applyFill="1" applyBorder="1" applyAlignment="1" applyProtection="1">
      <alignment horizontal="center" vertical="center"/>
      <protection/>
    </xf>
    <xf numFmtId="0" fontId="4" fillId="33" borderId="26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7" fillId="33" borderId="30" xfId="0" applyNumberFormat="1" applyFont="1" applyFill="1" applyBorder="1" applyAlignment="1" applyProtection="1">
      <alignment horizontal="center" vertical="center"/>
      <protection/>
    </xf>
    <xf numFmtId="0" fontId="7" fillId="33" borderId="29" xfId="0" applyNumberFormat="1" applyFont="1" applyFill="1" applyBorder="1" applyAlignment="1" applyProtection="1">
      <alignment horizontal="center" vertical="center"/>
      <protection/>
    </xf>
    <xf numFmtId="0" fontId="7" fillId="33" borderId="27" xfId="0" applyNumberFormat="1" applyFont="1" applyFill="1" applyBorder="1" applyAlignment="1" applyProtection="1">
      <alignment horizontal="center" vertical="center"/>
      <protection/>
    </xf>
    <xf numFmtId="0" fontId="7" fillId="33" borderId="26" xfId="0" applyNumberFormat="1" applyFont="1" applyFill="1" applyBorder="1" applyAlignment="1" applyProtection="1">
      <alignment horizontal="center" vertical="center"/>
      <protection/>
    </xf>
    <xf numFmtId="0" fontId="7" fillId="33" borderId="28" xfId="0" applyNumberFormat="1" applyFont="1" applyFill="1" applyBorder="1" applyAlignment="1" applyProtection="1">
      <alignment horizontal="center" vertical="center"/>
      <protection/>
    </xf>
    <xf numFmtId="0" fontId="7" fillId="33" borderId="25" xfId="0" applyNumberFormat="1" applyFont="1" applyFill="1" applyBorder="1" applyAlignment="1" applyProtection="1">
      <alignment horizontal="center" vertical="center"/>
      <protection/>
    </xf>
    <xf numFmtId="0" fontId="7" fillId="33" borderId="30" xfId="0" applyFont="1" applyFill="1" applyBorder="1" applyAlignment="1" applyProtection="1">
      <alignment vertical="center"/>
      <protection/>
    </xf>
    <xf numFmtId="0" fontId="7" fillId="33" borderId="26" xfId="0" applyFont="1" applyFill="1" applyBorder="1" applyAlignment="1" applyProtection="1">
      <alignment vertical="center"/>
      <protection/>
    </xf>
    <xf numFmtId="0" fontId="7" fillId="33" borderId="27" xfId="0" applyFont="1" applyFill="1" applyBorder="1" applyAlignment="1" applyProtection="1">
      <alignment vertical="center"/>
      <protection/>
    </xf>
    <xf numFmtId="0" fontId="7" fillId="33" borderId="28" xfId="0" applyFont="1" applyFill="1" applyBorder="1" applyAlignment="1" applyProtection="1">
      <alignment vertical="center"/>
      <protection/>
    </xf>
    <xf numFmtId="0" fontId="13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4" fillId="33" borderId="33" xfId="0" applyNumberFormat="1" applyFont="1" applyFill="1" applyBorder="1" applyAlignment="1" applyProtection="1">
      <alignment horizontal="center" vertical="center" wrapText="1"/>
      <protection/>
    </xf>
    <xf numFmtId="0" fontId="4" fillId="33" borderId="34" xfId="0" applyNumberFormat="1" applyFont="1" applyFill="1" applyBorder="1" applyAlignment="1" applyProtection="1">
      <alignment horizontal="center" vertical="center" wrapText="1"/>
      <protection/>
    </xf>
    <xf numFmtId="0" fontId="4" fillId="33" borderId="35" xfId="0" applyNumberFormat="1" applyFont="1" applyFill="1" applyBorder="1" applyAlignment="1" applyProtection="1">
      <alignment horizontal="center" vertical="center"/>
      <protection/>
    </xf>
    <xf numFmtId="0" fontId="4" fillId="33" borderId="33" xfId="0" applyNumberFormat="1" applyFont="1" applyFill="1" applyBorder="1" applyAlignment="1" applyProtection="1">
      <alignment horizontal="center" vertical="center"/>
      <protection/>
    </xf>
    <xf numFmtId="0" fontId="4" fillId="33" borderId="36" xfId="0" applyNumberFormat="1" applyFont="1" applyFill="1" applyBorder="1" applyAlignment="1" applyProtection="1">
      <alignment horizontal="center" vertical="center"/>
      <protection/>
    </xf>
    <xf numFmtId="0" fontId="4" fillId="33" borderId="32" xfId="0" applyNumberFormat="1" applyFont="1" applyFill="1" applyBorder="1" applyAlignment="1" applyProtection="1">
      <alignment horizontal="center" vertical="center"/>
      <protection/>
    </xf>
    <xf numFmtId="0" fontId="4" fillId="33" borderId="34" xfId="0" applyNumberFormat="1" applyFont="1" applyFill="1" applyBorder="1" applyAlignment="1" applyProtection="1">
      <alignment horizontal="center" vertical="center"/>
      <protection/>
    </xf>
    <xf numFmtId="0" fontId="7" fillId="33" borderId="34" xfId="0" applyNumberFormat="1" applyFont="1" applyFill="1" applyBorder="1" applyAlignment="1" applyProtection="1">
      <alignment horizontal="center" vertical="center"/>
      <protection/>
    </xf>
    <xf numFmtId="0" fontId="7" fillId="33" borderId="35" xfId="0" applyNumberFormat="1" applyFont="1" applyFill="1" applyBorder="1" applyAlignment="1" applyProtection="1">
      <alignment horizontal="center" vertical="center"/>
      <protection/>
    </xf>
    <xf numFmtId="0" fontId="7" fillId="33" borderId="33" xfId="0" applyNumberFormat="1" applyFont="1" applyFill="1" applyBorder="1" applyAlignment="1" applyProtection="1">
      <alignment horizontal="center" vertical="center"/>
      <protection/>
    </xf>
    <xf numFmtId="0" fontId="7" fillId="33" borderId="36" xfId="0" applyNumberFormat="1" applyFont="1" applyFill="1" applyBorder="1" applyAlignment="1" applyProtection="1">
      <alignment horizontal="center" vertical="center"/>
      <protection/>
    </xf>
    <xf numFmtId="0" fontId="7" fillId="33" borderId="32" xfId="0" applyNumberFormat="1" applyFont="1" applyFill="1" applyBorder="1" applyAlignment="1" applyProtection="1">
      <alignment horizontal="center" vertical="center"/>
      <protection/>
    </xf>
    <xf numFmtId="0" fontId="7" fillId="33" borderId="36" xfId="0" applyFont="1" applyFill="1" applyBorder="1" applyAlignment="1" applyProtection="1">
      <alignment vertical="center"/>
      <protection/>
    </xf>
    <xf numFmtId="0" fontId="7" fillId="33" borderId="32" xfId="0" applyFont="1" applyFill="1" applyBorder="1" applyAlignment="1" applyProtection="1">
      <alignment vertical="center"/>
      <protection/>
    </xf>
    <xf numFmtId="0" fontId="7" fillId="33" borderId="33" xfId="0" applyFont="1" applyFill="1" applyBorder="1" applyAlignment="1" applyProtection="1">
      <alignment vertical="center"/>
      <protection/>
    </xf>
    <xf numFmtId="0" fontId="7" fillId="33" borderId="34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/>
      <protection/>
    </xf>
    <xf numFmtId="0" fontId="4" fillId="33" borderId="13" xfId="0" applyNumberFormat="1" applyFont="1" applyFill="1" applyBorder="1" applyAlignment="1" applyProtection="1">
      <alignment horizontal="center" vertical="center"/>
      <protection/>
    </xf>
    <xf numFmtId="0" fontId="4" fillId="33" borderId="16" xfId="0" applyNumberFormat="1" applyFont="1" applyFill="1" applyBorder="1" applyAlignment="1" applyProtection="1">
      <alignment horizontal="center" vertical="center"/>
      <protection/>
    </xf>
    <xf numFmtId="0" fontId="4" fillId="33" borderId="12" xfId="0" applyNumberFormat="1" applyFont="1" applyFill="1" applyBorder="1" applyAlignment="1" applyProtection="1">
      <alignment horizontal="center" vertical="center"/>
      <protection/>
    </xf>
    <xf numFmtId="0" fontId="4" fillId="33" borderId="14" xfId="0" applyNumberFormat="1" applyFont="1" applyFill="1" applyBorder="1" applyAlignment="1" applyProtection="1">
      <alignment horizontal="center" vertical="center"/>
      <protection/>
    </xf>
    <xf numFmtId="0" fontId="7" fillId="33" borderId="16" xfId="0" applyNumberFormat="1" applyFont="1" applyFill="1" applyBorder="1" applyAlignment="1" applyProtection="1">
      <alignment horizontal="center" vertical="center"/>
      <protection/>
    </xf>
    <xf numFmtId="0" fontId="7" fillId="33" borderId="12" xfId="0" applyNumberFormat="1" applyFont="1" applyFill="1" applyBorder="1" applyAlignment="1" applyProtection="1">
      <alignment horizontal="center" vertical="center"/>
      <protection/>
    </xf>
    <xf numFmtId="0" fontId="7" fillId="33" borderId="13" xfId="0" applyNumberFormat="1" applyFont="1" applyFill="1" applyBorder="1" applyAlignment="1" applyProtection="1">
      <alignment horizontal="center" vertical="center"/>
      <protection/>
    </xf>
    <xf numFmtId="0" fontId="7" fillId="33" borderId="14" xfId="0" applyNumberFormat="1" applyFont="1" applyFill="1" applyBorder="1" applyAlignment="1" applyProtection="1">
      <alignment horizontal="center" vertical="center"/>
      <protection/>
    </xf>
    <xf numFmtId="0" fontId="7" fillId="33" borderId="15" xfId="0" applyNumberFormat="1" applyFont="1" applyFill="1" applyBorder="1" applyAlignment="1" applyProtection="1">
      <alignment horizontal="center" vertical="center"/>
      <protection/>
    </xf>
    <xf numFmtId="0" fontId="88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89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7" fillId="33" borderId="27" xfId="0" applyNumberFormat="1" applyFont="1" applyFill="1" applyBorder="1" applyAlignment="1" applyProtection="1">
      <alignment horizontal="left" vertical="center"/>
      <protection/>
    </xf>
    <xf numFmtId="0" fontId="7" fillId="33" borderId="0" xfId="0" applyNumberFormat="1" applyFont="1" applyFill="1" applyBorder="1" applyAlignment="1" applyProtection="1">
      <alignment horizontal="left" vertical="center"/>
      <protection/>
    </xf>
    <xf numFmtId="0" fontId="7" fillId="33" borderId="27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0" fontId="2" fillId="33" borderId="0" xfId="0" applyNumberFormat="1" applyFont="1" applyFill="1" applyBorder="1" applyAlignment="1" applyProtection="1">
      <alignment/>
      <protection/>
    </xf>
    <xf numFmtId="49" fontId="2" fillId="33" borderId="0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13" fillId="33" borderId="0" xfId="0" applyFont="1" applyFill="1" applyBorder="1" applyAlignment="1" applyProtection="1">
      <alignment/>
      <protection/>
    </xf>
    <xf numFmtId="0" fontId="18" fillId="33" borderId="0" xfId="0" applyFont="1" applyFill="1" applyAlignment="1">
      <alignment/>
    </xf>
    <xf numFmtId="0" fontId="19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18" fillId="33" borderId="0" xfId="0" applyFont="1" applyFill="1" applyAlignment="1">
      <alignment/>
    </xf>
    <xf numFmtId="0" fontId="2" fillId="33" borderId="0" xfId="0" applyNumberFormat="1" applyFont="1" applyFill="1" applyBorder="1" applyAlignment="1" applyProtection="1">
      <alignment vertical="top"/>
      <protection/>
    </xf>
    <xf numFmtId="192" fontId="1" fillId="0" borderId="0" xfId="0" applyNumberFormat="1" applyFont="1" applyFill="1" applyBorder="1" applyAlignment="1" applyProtection="1">
      <alignment vertical="center"/>
      <protection/>
    </xf>
    <xf numFmtId="192" fontId="90" fillId="0" borderId="0" xfId="0" applyNumberFormat="1" applyFont="1" applyFill="1" applyBorder="1" applyAlignment="1" applyProtection="1">
      <alignment vertical="center"/>
      <protection/>
    </xf>
    <xf numFmtId="192" fontId="28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92" fontId="7" fillId="0" borderId="0" xfId="0" applyNumberFormat="1" applyFont="1" applyFill="1" applyBorder="1" applyAlignment="1" applyProtection="1">
      <alignment vertical="center"/>
      <protection/>
    </xf>
    <xf numFmtId="192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92" fontId="2" fillId="0" borderId="0" xfId="0" applyNumberFormat="1" applyFont="1" applyFill="1" applyBorder="1" applyAlignment="1" applyProtection="1">
      <alignment vertical="center"/>
      <protection/>
    </xf>
    <xf numFmtId="192" fontId="13" fillId="0" borderId="0" xfId="0" applyNumberFormat="1" applyFont="1" applyFill="1" applyBorder="1" applyAlignment="1" applyProtection="1">
      <alignment horizontal="center" vertical="center"/>
      <protection/>
    </xf>
    <xf numFmtId="192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92" fontId="3" fillId="0" borderId="0" xfId="0" applyNumberFormat="1" applyFont="1" applyFill="1" applyBorder="1" applyAlignment="1" applyProtection="1">
      <alignment vertical="center"/>
      <protection/>
    </xf>
    <xf numFmtId="192" fontId="26" fillId="0" borderId="37" xfId="0" applyNumberFormat="1" applyFont="1" applyFill="1" applyBorder="1" applyAlignment="1" applyProtection="1">
      <alignment horizontal="right" vertical="center" wrapText="1"/>
      <protection/>
    </xf>
    <xf numFmtId="192" fontId="13" fillId="0" borderId="38" xfId="0" applyNumberFormat="1" applyFont="1" applyFill="1" applyBorder="1" applyAlignment="1" applyProtection="1">
      <alignment vertical="center"/>
      <protection/>
    </xf>
    <xf numFmtId="192" fontId="13" fillId="0" borderId="39" xfId="0" applyNumberFormat="1" applyFont="1" applyFill="1" applyBorder="1" applyAlignment="1" applyProtection="1">
      <alignment vertical="center"/>
      <protection/>
    </xf>
    <xf numFmtId="192" fontId="13" fillId="0" borderId="40" xfId="0" applyNumberFormat="1" applyFont="1" applyFill="1" applyBorder="1" applyAlignment="1" applyProtection="1">
      <alignment horizontal="center" vertical="center"/>
      <protection/>
    </xf>
    <xf numFmtId="192" fontId="13" fillId="0" borderId="41" xfId="0" applyNumberFormat="1" applyFont="1" applyFill="1" applyBorder="1" applyAlignment="1" applyProtection="1">
      <alignment horizontal="center" vertical="center"/>
      <protection/>
    </xf>
    <xf numFmtId="0" fontId="4" fillId="0" borderId="42" xfId="0" applyNumberFormat="1" applyFont="1" applyFill="1" applyBorder="1" applyAlignment="1" applyProtection="1">
      <alignment horizontal="center" vertical="center"/>
      <protection/>
    </xf>
    <xf numFmtId="49" fontId="4" fillId="0" borderId="43" xfId="0" applyNumberFormat="1" applyFont="1" applyFill="1" applyBorder="1" applyAlignment="1" applyProtection="1">
      <alignment horizontal="center" vertical="center"/>
      <protection/>
    </xf>
    <xf numFmtId="192" fontId="4" fillId="0" borderId="42" xfId="0" applyNumberFormat="1" applyFont="1" applyFill="1" applyBorder="1" applyAlignment="1" applyProtection="1">
      <alignment horizontal="center" vertical="center"/>
      <protection/>
    </xf>
    <xf numFmtId="192" fontId="4" fillId="0" borderId="43" xfId="0" applyNumberFormat="1" applyFont="1" applyFill="1" applyBorder="1" applyAlignment="1" applyProtection="1">
      <alignment horizontal="center" vertical="center"/>
      <protection/>
    </xf>
    <xf numFmtId="192" fontId="4" fillId="0" borderId="44" xfId="0" applyNumberFormat="1" applyFont="1" applyFill="1" applyBorder="1" applyAlignment="1" applyProtection="1">
      <alignment horizontal="center" vertical="center"/>
      <protection/>
    </xf>
    <xf numFmtId="192" fontId="4" fillId="0" borderId="45" xfId="0" applyNumberFormat="1" applyFont="1" applyFill="1" applyBorder="1" applyAlignment="1" applyProtection="1">
      <alignment horizontal="center" vertical="center"/>
      <protection/>
    </xf>
    <xf numFmtId="0" fontId="13" fillId="0" borderId="46" xfId="0" applyNumberFormat="1" applyFont="1" applyFill="1" applyBorder="1" applyAlignment="1" applyProtection="1">
      <alignment horizontal="center" vertical="center"/>
      <protection/>
    </xf>
    <xf numFmtId="192" fontId="6" fillId="0" borderId="0" xfId="0" applyNumberFormat="1" applyFont="1" applyFill="1" applyBorder="1" applyAlignment="1" applyProtection="1">
      <alignment vertical="center"/>
      <protection/>
    </xf>
    <xf numFmtId="192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192" fontId="19" fillId="0" borderId="0" xfId="0" applyNumberFormat="1" applyFont="1" applyFill="1" applyBorder="1" applyAlignment="1" applyProtection="1">
      <alignment vertical="center" wrapText="1"/>
      <protection/>
    </xf>
    <xf numFmtId="192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192" fontId="8" fillId="0" borderId="0" xfId="0" applyNumberFormat="1" applyFont="1" applyFill="1" applyBorder="1" applyAlignment="1" applyProtection="1">
      <alignment vertical="center"/>
      <protection/>
    </xf>
    <xf numFmtId="192" fontId="29" fillId="0" borderId="0" xfId="0" applyNumberFormat="1" applyFont="1" applyFill="1" applyBorder="1" applyAlignment="1" applyProtection="1">
      <alignment vertical="center"/>
      <protection/>
    </xf>
    <xf numFmtId="199" fontId="8" fillId="0" borderId="47" xfId="0" applyNumberFormat="1" applyFont="1" applyFill="1" applyBorder="1" applyAlignment="1">
      <alignment horizontal="center" vertical="center"/>
    </xf>
    <xf numFmtId="201" fontId="8" fillId="0" borderId="47" xfId="0" applyNumberFormat="1" applyFont="1" applyFill="1" applyBorder="1" applyAlignment="1">
      <alignment horizontal="center" vertical="center"/>
    </xf>
    <xf numFmtId="201" fontId="8" fillId="0" borderId="39" xfId="0" applyNumberFormat="1" applyFont="1" applyFill="1" applyBorder="1" applyAlignment="1">
      <alignment horizontal="center" vertical="center"/>
    </xf>
    <xf numFmtId="201" fontId="8" fillId="0" borderId="48" xfId="0" applyNumberFormat="1" applyFont="1" applyFill="1" applyBorder="1" applyAlignment="1">
      <alignment horizontal="center" vertical="center"/>
    </xf>
    <xf numFmtId="199" fontId="8" fillId="0" borderId="48" xfId="0" applyNumberFormat="1" applyFont="1" applyFill="1" applyBorder="1" applyAlignment="1">
      <alignment horizontal="center" vertical="center"/>
    </xf>
    <xf numFmtId="192" fontId="13" fillId="33" borderId="49" xfId="0" applyNumberFormat="1" applyFont="1" applyFill="1" applyBorder="1" applyAlignment="1" applyProtection="1">
      <alignment horizontal="center" vertical="center" wrapText="1"/>
      <protection/>
    </xf>
    <xf numFmtId="0" fontId="13" fillId="33" borderId="50" xfId="0" applyNumberFormat="1" applyFont="1" applyFill="1" applyBorder="1" applyAlignment="1">
      <alignment wrapText="1"/>
    </xf>
    <xf numFmtId="192" fontId="13" fillId="33" borderId="51" xfId="0" applyNumberFormat="1" applyFont="1" applyFill="1" applyBorder="1" applyAlignment="1" applyProtection="1">
      <alignment horizontal="center" vertical="center" wrapText="1"/>
      <protection/>
    </xf>
    <xf numFmtId="199" fontId="13" fillId="33" borderId="49" xfId="0" applyNumberFormat="1" applyFont="1" applyFill="1" applyBorder="1" applyAlignment="1" applyProtection="1">
      <alignment horizontal="center" vertical="center" wrapText="1"/>
      <protection/>
    </xf>
    <xf numFmtId="192" fontId="13" fillId="33" borderId="27" xfId="0" applyNumberFormat="1" applyFont="1" applyFill="1" applyBorder="1" applyAlignment="1" applyProtection="1">
      <alignment horizontal="center" vertical="center" wrapText="1"/>
      <protection/>
    </xf>
    <xf numFmtId="192" fontId="13" fillId="33" borderId="52" xfId="0" applyNumberFormat="1" applyFont="1" applyFill="1" applyBorder="1" applyAlignment="1" applyProtection="1">
      <alignment horizontal="center" vertical="center" wrapText="1"/>
      <protection/>
    </xf>
    <xf numFmtId="195" fontId="13" fillId="33" borderId="53" xfId="0" applyNumberFormat="1" applyFont="1" applyFill="1" applyBorder="1" applyAlignment="1" applyProtection="1">
      <alignment horizontal="center" vertical="center" wrapText="1"/>
      <protection/>
    </xf>
    <xf numFmtId="1" fontId="13" fillId="33" borderId="52" xfId="0" applyNumberFormat="1" applyFont="1" applyFill="1" applyBorder="1" applyAlignment="1" applyProtection="1">
      <alignment horizontal="center" vertical="center" wrapText="1"/>
      <protection/>
    </xf>
    <xf numFmtId="1" fontId="13" fillId="33" borderId="50" xfId="0" applyNumberFormat="1" applyFont="1" applyFill="1" applyBorder="1" applyAlignment="1" applyProtection="1">
      <alignment horizontal="center" vertical="center" wrapText="1"/>
      <protection/>
    </xf>
    <xf numFmtId="195" fontId="13" fillId="33" borderId="49" xfId="0" applyNumberFormat="1" applyFont="1" applyFill="1" applyBorder="1" applyAlignment="1" applyProtection="1">
      <alignment horizontal="center" vertical="center" wrapText="1"/>
      <protection/>
    </xf>
    <xf numFmtId="1" fontId="13" fillId="33" borderId="52" xfId="0" applyNumberFormat="1" applyFont="1" applyFill="1" applyBorder="1" applyAlignment="1" applyProtection="1">
      <alignment horizontal="center" vertical="center"/>
      <protection/>
    </xf>
    <xf numFmtId="1" fontId="13" fillId="33" borderId="51" xfId="0" applyNumberFormat="1" applyFont="1" applyFill="1" applyBorder="1" applyAlignment="1" applyProtection="1">
      <alignment horizontal="center" vertical="center"/>
      <protection/>
    </xf>
    <xf numFmtId="192" fontId="1" fillId="33" borderId="52" xfId="0" applyNumberFormat="1" applyFont="1" applyFill="1" applyBorder="1" applyAlignment="1" applyProtection="1">
      <alignment vertical="center"/>
      <protection/>
    </xf>
    <xf numFmtId="192" fontId="1" fillId="33" borderId="51" xfId="0" applyNumberFormat="1" applyFont="1" applyFill="1" applyBorder="1" applyAlignment="1" applyProtection="1">
      <alignment vertical="center"/>
      <protection/>
    </xf>
    <xf numFmtId="192" fontId="13" fillId="33" borderId="54" xfId="0" applyNumberFormat="1" applyFont="1" applyFill="1" applyBorder="1" applyAlignment="1" applyProtection="1">
      <alignment horizontal="center" vertical="center" wrapText="1"/>
      <protection/>
    </xf>
    <xf numFmtId="0" fontId="13" fillId="33" borderId="55" xfId="0" applyNumberFormat="1" applyFont="1" applyFill="1" applyBorder="1" applyAlignment="1">
      <alignment wrapText="1"/>
    </xf>
    <xf numFmtId="192" fontId="13" fillId="33" borderId="29" xfId="0" applyNumberFormat="1" applyFont="1" applyFill="1" applyBorder="1" applyAlignment="1" applyProtection="1">
      <alignment horizontal="center" vertical="center" wrapText="1"/>
      <protection/>
    </xf>
    <xf numFmtId="192" fontId="13" fillId="33" borderId="30" xfId="0" applyNumberFormat="1" applyFont="1" applyFill="1" applyBorder="1" applyAlignment="1" applyProtection="1">
      <alignment horizontal="center" vertical="center" wrapText="1"/>
      <protection/>
    </xf>
    <xf numFmtId="195" fontId="13" fillId="33" borderId="54" xfId="0" applyNumberFormat="1" applyFont="1" applyFill="1" applyBorder="1" applyAlignment="1" applyProtection="1">
      <alignment horizontal="center" vertical="center" wrapText="1"/>
      <protection/>
    </xf>
    <xf numFmtId="192" fontId="13" fillId="33" borderId="55" xfId="0" applyNumberFormat="1" applyFont="1" applyFill="1" applyBorder="1" applyAlignment="1" applyProtection="1">
      <alignment horizontal="center" vertical="center" wrapText="1"/>
      <protection/>
    </xf>
    <xf numFmtId="195" fontId="13" fillId="33" borderId="29" xfId="0" applyNumberFormat="1" applyFont="1" applyFill="1" applyBorder="1" applyAlignment="1" applyProtection="1">
      <alignment horizontal="center" vertical="center" wrapText="1"/>
      <protection/>
    </xf>
    <xf numFmtId="1" fontId="13" fillId="33" borderId="27" xfId="0" applyNumberFormat="1" applyFont="1" applyFill="1" applyBorder="1" applyAlignment="1" applyProtection="1">
      <alignment horizontal="center" vertical="center" wrapText="1"/>
      <protection/>
    </xf>
    <xf numFmtId="1" fontId="13" fillId="33" borderId="55" xfId="0" applyNumberFormat="1" applyFont="1" applyFill="1" applyBorder="1" applyAlignment="1" applyProtection="1">
      <alignment horizontal="center" vertical="center" wrapText="1"/>
      <protection/>
    </xf>
    <xf numFmtId="192" fontId="5" fillId="33" borderId="27" xfId="0" applyNumberFormat="1" applyFont="1" applyFill="1" applyBorder="1" applyAlignment="1" applyProtection="1">
      <alignment vertical="center"/>
      <protection/>
    </xf>
    <xf numFmtId="192" fontId="5" fillId="33" borderId="55" xfId="0" applyNumberFormat="1" applyFont="1" applyFill="1" applyBorder="1" applyAlignment="1" applyProtection="1">
      <alignment vertical="center"/>
      <protection/>
    </xf>
    <xf numFmtId="192" fontId="5" fillId="33" borderId="0" xfId="0" applyNumberFormat="1" applyFont="1" applyFill="1" applyBorder="1" applyAlignment="1" applyProtection="1">
      <alignment vertical="center"/>
      <protection/>
    </xf>
    <xf numFmtId="0" fontId="13" fillId="33" borderId="41" xfId="0" applyNumberFormat="1" applyFont="1" applyFill="1" applyBorder="1" applyAlignment="1">
      <alignment wrapText="1"/>
    </xf>
    <xf numFmtId="192" fontId="13" fillId="33" borderId="23" xfId="0" applyNumberFormat="1" applyFont="1" applyFill="1" applyBorder="1" applyAlignment="1" applyProtection="1">
      <alignment horizontal="center" vertical="center" wrapText="1"/>
      <protection/>
    </xf>
    <xf numFmtId="192" fontId="13" fillId="33" borderId="24" xfId="0" applyNumberFormat="1" applyFont="1" applyFill="1" applyBorder="1" applyAlignment="1" applyProtection="1">
      <alignment horizontal="center" vertical="center" wrapText="1"/>
      <protection/>
    </xf>
    <xf numFmtId="195" fontId="13" fillId="33" borderId="56" xfId="0" applyNumberFormat="1" applyFont="1" applyFill="1" applyBorder="1" applyAlignment="1" applyProtection="1">
      <alignment horizontal="center" vertical="center" wrapText="1"/>
      <protection/>
    </xf>
    <xf numFmtId="192" fontId="13" fillId="33" borderId="21" xfId="0" applyNumberFormat="1" applyFont="1" applyFill="1" applyBorder="1" applyAlignment="1" applyProtection="1">
      <alignment horizontal="center" vertical="center" wrapText="1"/>
      <protection/>
    </xf>
    <xf numFmtId="192" fontId="13" fillId="33" borderId="41" xfId="0" applyNumberFormat="1" applyFont="1" applyFill="1" applyBorder="1" applyAlignment="1" applyProtection="1">
      <alignment horizontal="center" vertical="center" wrapText="1"/>
      <protection/>
    </xf>
    <xf numFmtId="1" fontId="13" fillId="33" borderId="21" xfId="0" applyNumberFormat="1" applyFont="1" applyFill="1" applyBorder="1" applyAlignment="1" applyProtection="1">
      <alignment horizontal="center" vertical="center" wrapText="1"/>
      <protection/>
    </xf>
    <xf numFmtId="1" fontId="13" fillId="33" borderId="41" xfId="0" applyNumberFormat="1" applyFont="1" applyFill="1" applyBorder="1" applyAlignment="1" applyProtection="1">
      <alignment horizontal="center" vertical="center" wrapText="1"/>
      <protection/>
    </xf>
    <xf numFmtId="195" fontId="13" fillId="33" borderId="23" xfId="0" applyNumberFormat="1" applyFont="1" applyFill="1" applyBorder="1" applyAlignment="1" applyProtection="1">
      <alignment horizontal="center" vertical="center" wrapText="1"/>
      <protection/>
    </xf>
    <xf numFmtId="192" fontId="5" fillId="33" borderId="52" xfId="0" applyNumberFormat="1" applyFont="1" applyFill="1" applyBorder="1" applyAlignment="1" applyProtection="1">
      <alignment vertical="center"/>
      <protection/>
    </xf>
    <xf numFmtId="192" fontId="5" fillId="33" borderId="51" xfId="0" applyNumberFormat="1" applyFont="1" applyFill="1" applyBorder="1" applyAlignment="1" applyProtection="1">
      <alignment vertical="center"/>
      <protection/>
    </xf>
    <xf numFmtId="192" fontId="92" fillId="33" borderId="0" xfId="0" applyNumberFormat="1" applyFont="1" applyFill="1" applyBorder="1" applyAlignment="1" applyProtection="1">
      <alignment vertical="center"/>
      <protection/>
    </xf>
    <xf numFmtId="0" fontId="13" fillId="33" borderId="30" xfId="0" applyNumberFormat="1" applyFont="1" applyFill="1" applyBorder="1" applyAlignment="1">
      <alignment wrapText="1"/>
    </xf>
    <xf numFmtId="199" fontId="13" fillId="33" borderId="54" xfId="0" applyNumberFormat="1" applyFont="1" applyFill="1" applyBorder="1" applyAlignment="1" applyProtection="1">
      <alignment horizontal="center" vertical="center" wrapText="1"/>
      <protection/>
    </xf>
    <xf numFmtId="1" fontId="13" fillId="33" borderId="30" xfId="0" applyNumberFormat="1" applyFont="1" applyFill="1" applyBorder="1" applyAlignment="1" applyProtection="1">
      <alignment horizontal="center" vertical="center" wrapText="1"/>
      <protection/>
    </xf>
    <xf numFmtId="1" fontId="13" fillId="33" borderId="21" xfId="0" applyNumberFormat="1" applyFont="1" applyFill="1" applyBorder="1" applyAlignment="1" applyProtection="1">
      <alignment horizontal="center" vertical="center"/>
      <protection/>
    </xf>
    <xf numFmtId="1" fontId="13" fillId="33" borderId="41" xfId="0" applyNumberFormat="1" applyFont="1" applyFill="1" applyBorder="1" applyAlignment="1" applyProtection="1">
      <alignment horizontal="center" vertical="center"/>
      <protection/>
    </xf>
    <xf numFmtId="1" fontId="13" fillId="33" borderId="27" xfId="0" applyNumberFormat="1" applyFont="1" applyFill="1" applyBorder="1" applyAlignment="1" applyProtection="1">
      <alignment horizontal="center" vertical="center"/>
      <protection/>
    </xf>
    <xf numFmtId="1" fontId="13" fillId="33" borderId="55" xfId="0" applyNumberFormat="1" applyFont="1" applyFill="1" applyBorder="1" applyAlignment="1" applyProtection="1">
      <alignment horizontal="center" vertical="center"/>
      <protection/>
    </xf>
    <xf numFmtId="192" fontId="1" fillId="33" borderId="27" xfId="0" applyNumberFormat="1" applyFont="1" applyFill="1" applyBorder="1" applyAlignment="1" applyProtection="1">
      <alignment vertical="center"/>
      <protection/>
    </xf>
    <xf numFmtId="192" fontId="1" fillId="33" borderId="55" xfId="0" applyNumberFormat="1" applyFont="1" applyFill="1" applyBorder="1" applyAlignment="1" applyProtection="1">
      <alignment vertical="center"/>
      <protection/>
    </xf>
    <xf numFmtId="192" fontId="5" fillId="33" borderId="21" xfId="0" applyNumberFormat="1" applyFont="1" applyFill="1" applyBorder="1" applyAlignment="1" applyProtection="1">
      <alignment vertical="center"/>
      <protection/>
    </xf>
    <xf numFmtId="192" fontId="5" fillId="33" borderId="41" xfId="0" applyNumberFormat="1" applyFont="1" applyFill="1" applyBorder="1" applyAlignment="1" applyProtection="1">
      <alignment vertical="center"/>
      <protection/>
    </xf>
    <xf numFmtId="0" fontId="13" fillId="33" borderId="55" xfId="0" applyNumberFormat="1" applyFont="1" applyFill="1" applyBorder="1" applyAlignment="1" applyProtection="1">
      <alignment horizontal="center" vertical="center" wrapText="1"/>
      <protection/>
    </xf>
    <xf numFmtId="0" fontId="13" fillId="33" borderId="55" xfId="0" applyFont="1" applyFill="1" applyBorder="1" applyAlignment="1">
      <alignment/>
    </xf>
    <xf numFmtId="0" fontId="13" fillId="33" borderId="49" xfId="0" applyNumberFormat="1" applyFont="1" applyFill="1" applyBorder="1" applyAlignment="1" applyProtection="1">
      <alignment horizontal="center" vertical="center"/>
      <protection/>
    </xf>
    <xf numFmtId="0" fontId="13" fillId="33" borderId="51" xfId="0" applyNumberFormat="1" applyFont="1" applyFill="1" applyBorder="1" applyAlignment="1" applyProtection="1">
      <alignment horizontal="center" vertical="center"/>
      <protection/>
    </xf>
    <xf numFmtId="0" fontId="13" fillId="33" borderId="52" xfId="0" applyNumberFormat="1" applyFont="1" applyFill="1" applyBorder="1" applyAlignment="1" applyProtection="1">
      <alignment horizontal="center" vertical="center"/>
      <protection/>
    </xf>
    <xf numFmtId="0" fontId="13" fillId="33" borderId="50" xfId="0" applyNumberFormat="1" applyFont="1" applyFill="1" applyBorder="1" applyAlignment="1" applyProtection="1">
      <alignment horizontal="center" vertical="center"/>
      <protection/>
    </xf>
    <xf numFmtId="0" fontId="13" fillId="33" borderId="21" xfId="0" applyNumberFormat="1" applyFont="1" applyFill="1" applyBorder="1" applyAlignment="1" applyProtection="1">
      <alignment horizontal="center" vertical="center"/>
      <protection/>
    </xf>
    <xf numFmtId="0" fontId="13" fillId="33" borderId="41" xfId="0" applyNumberFormat="1" applyFont="1" applyFill="1" applyBorder="1" applyAlignment="1" applyProtection="1">
      <alignment horizontal="center" vertical="center"/>
      <protection/>
    </xf>
    <xf numFmtId="0" fontId="13" fillId="33" borderId="57" xfId="0" applyFont="1" applyFill="1" applyBorder="1" applyAlignment="1">
      <alignment horizontal="left" vertical="center" wrapText="1"/>
    </xf>
    <xf numFmtId="0" fontId="7" fillId="33" borderId="51" xfId="0" applyNumberFormat="1" applyFont="1" applyFill="1" applyBorder="1" applyAlignment="1" applyProtection="1">
      <alignment horizontal="center" vertical="center" wrapText="1"/>
      <protection/>
    </xf>
    <xf numFmtId="2" fontId="13" fillId="33" borderId="49" xfId="0" applyNumberFormat="1" applyFont="1" applyFill="1" applyBorder="1" applyAlignment="1" applyProtection="1">
      <alignment horizontal="center" vertical="center" wrapText="1"/>
      <protection/>
    </xf>
    <xf numFmtId="195" fontId="13" fillId="33" borderId="47" xfId="0" applyNumberFormat="1" applyFont="1" applyFill="1" applyBorder="1" applyAlignment="1" applyProtection="1">
      <alignment horizontal="center" vertical="center" wrapText="1"/>
      <protection/>
    </xf>
    <xf numFmtId="1" fontId="13" fillId="33" borderId="58" xfId="0" applyNumberFormat="1" applyFont="1" applyFill="1" applyBorder="1" applyAlignment="1" applyProtection="1">
      <alignment horizontal="center" vertical="center" wrapText="1"/>
      <protection/>
    </xf>
    <xf numFmtId="0" fontId="13" fillId="33" borderId="58" xfId="0" applyNumberFormat="1" applyFont="1" applyFill="1" applyBorder="1" applyAlignment="1" applyProtection="1">
      <alignment horizontal="center" vertical="center"/>
      <protection/>
    </xf>
    <xf numFmtId="0" fontId="13" fillId="33" borderId="48" xfId="0" applyNumberFormat="1" applyFont="1" applyFill="1" applyBorder="1" applyAlignment="1" applyProtection="1">
      <alignment horizontal="center" vertical="center"/>
      <protection/>
    </xf>
    <xf numFmtId="192" fontId="13" fillId="33" borderId="56" xfId="0" applyNumberFormat="1" applyFont="1" applyFill="1" applyBorder="1" applyAlignment="1" applyProtection="1">
      <alignment horizontal="center" vertical="center" wrapText="1"/>
      <protection/>
    </xf>
    <xf numFmtId="0" fontId="13" fillId="33" borderId="56" xfId="0" applyNumberFormat="1" applyFont="1" applyFill="1" applyBorder="1" applyAlignment="1" applyProtection="1">
      <alignment horizontal="center" vertical="center"/>
      <protection/>
    </xf>
    <xf numFmtId="0" fontId="13" fillId="33" borderId="27" xfId="0" applyNumberFormat="1" applyFont="1" applyFill="1" applyBorder="1" applyAlignment="1" applyProtection="1">
      <alignment horizontal="center" vertical="center"/>
      <protection/>
    </xf>
    <xf numFmtId="0" fontId="13" fillId="33" borderId="30" xfId="0" applyNumberFormat="1" applyFont="1" applyFill="1" applyBorder="1" applyAlignment="1" applyProtection="1">
      <alignment horizontal="center" vertical="center"/>
      <protection/>
    </xf>
    <xf numFmtId="0" fontId="13" fillId="33" borderId="24" xfId="0" applyNumberFormat="1" applyFont="1" applyFill="1" applyBorder="1" applyAlignment="1" applyProtection="1">
      <alignment horizontal="center" vertical="center"/>
      <protection/>
    </xf>
    <xf numFmtId="0" fontId="13" fillId="33" borderId="54" xfId="0" applyNumberFormat="1" applyFont="1" applyFill="1" applyBorder="1" applyAlignment="1" applyProtection="1">
      <alignment horizontal="center" vertical="center"/>
      <protection/>
    </xf>
    <xf numFmtId="0" fontId="13" fillId="33" borderId="55" xfId="0" applyNumberFormat="1" applyFont="1" applyFill="1" applyBorder="1" applyAlignment="1" applyProtection="1">
      <alignment horizontal="center" vertical="center"/>
      <protection/>
    </xf>
    <xf numFmtId="199" fontId="13" fillId="33" borderId="59" xfId="0" applyNumberFormat="1" applyFont="1" applyFill="1" applyBorder="1" applyAlignment="1" applyProtection="1">
      <alignment horizontal="center" vertical="center" wrapText="1"/>
      <protection/>
    </xf>
    <xf numFmtId="192" fontId="13" fillId="33" borderId="33" xfId="0" applyNumberFormat="1" applyFont="1" applyFill="1" applyBorder="1" applyAlignment="1" applyProtection="1">
      <alignment horizontal="center" vertical="center" wrapText="1"/>
      <protection/>
    </xf>
    <xf numFmtId="0" fontId="13" fillId="33" borderId="33" xfId="0" applyNumberFormat="1" applyFont="1" applyFill="1" applyBorder="1" applyAlignment="1" applyProtection="1">
      <alignment horizontal="center" vertical="center"/>
      <protection/>
    </xf>
    <xf numFmtId="0" fontId="13" fillId="33" borderId="36" xfId="0" applyNumberFormat="1" applyFont="1" applyFill="1" applyBorder="1" applyAlignment="1" applyProtection="1">
      <alignment horizontal="center" vertical="center"/>
      <protection/>
    </xf>
    <xf numFmtId="195" fontId="13" fillId="33" borderId="60" xfId="0" applyNumberFormat="1" applyFont="1" applyFill="1" applyBorder="1" applyAlignment="1" applyProtection="1">
      <alignment horizontal="center" vertical="center" wrapText="1"/>
      <protection/>
    </xf>
    <xf numFmtId="1" fontId="13" fillId="33" borderId="61" xfId="0" applyNumberFormat="1" applyFont="1" applyFill="1" applyBorder="1" applyAlignment="1" applyProtection="1">
      <alignment horizontal="center" vertical="center" wrapText="1"/>
      <protection/>
    </xf>
    <xf numFmtId="1" fontId="13" fillId="33" borderId="46" xfId="0" applyNumberFormat="1" applyFont="1" applyFill="1" applyBorder="1" applyAlignment="1" applyProtection="1">
      <alignment horizontal="center" vertical="center" wrapText="1"/>
      <protection/>
    </xf>
    <xf numFmtId="195" fontId="13" fillId="33" borderId="62" xfId="0" applyNumberFormat="1" applyFont="1" applyFill="1" applyBorder="1" applyAlignment="1" applyProtection="1">
      <alignment horizontal="center" vertical="center" wrapText="1"/>
      <protection/>
    </xf>
    <xf numFmtId="0" fontId="13" fillId="33" borderId="61" xfId="0" applyNumberFormat="1" applyFont="1" applyFill="1" applyBorder="1" applyAlignment="1" applyProtection="1">
      <alignment horizontal="center" vertical="center"/>
      <protection/>
    </xf>
    <xf numFmtId="0" fontId="13" fillId="33" borderId="40" xfId="0" applyNumberFormat="1" applyFont="1" applyFill="1" applyBorder="1" applyAlignment="1" applyProtection="1">
      <alignment horizontal="center" vertical="center"/>
      <protection/>
    </xf>
    <xf numFmtId="49" fontId="13" fillId="33" borderId="49" xfId="0" applyNumberFormat="1" applyFont="1" applyFill="1" applyBorder="1" applyAlignment="1" applyProtection="1">
      <alignment horizontal="center" vertical="center"/>
      <protection/>
    </xf>
    <xf numFmtId="0" fontId="13" fillId="33" borderId="51" xfId="0" applyNumberFormat="1" applyFont="1" applyFill="1" applyBorder="1" applyAlignment="1" applyProtection="1">
      <alignment horizontal="center"/>
      <protection/>
    </xf>
    <xf numFmtId="192" fontId="1" fillId="33" borderId="57" xfId="0" applyNumberFormat="1" applyFont="1" applyFill="1" applyBorder="1" applyAlignment="1" applyProtection="1">
      <alignment vertical="center"/>
      <protection/>
    </xf>
    <xf numFmtId="0" fontId="26" fillId="33" borderId="63" xfId="0" applyNumberFormat="1" applyFont="1" applyFill="1" applyBorder="1" applyAlignment="1" applyProtection="1">
      <alignment horizontal="center"/>
      <protection/>
    </xf>
    <xf numFmtId="0" fontId="26" fillId="33" borderId="64" xfId="0" applyNumberFormat="1" applyFont="1" applyFill="1" applyBorder="1" applyAlignment="1" applyProtection="1">
      <alignment horizontal="center"/>
      <protection/>
    </xf>
    <xf numFmtId="192" fontId="1" fillId="33" borderId="64" xfId="0" applyNumberFormat="1" applyFont="1" applyFill="1" applyBorder="1" applyAlignment="1" applyProtection="1">
      <alignment vertical="center"/>
      <protection/>
    </xf>
    <xf numFmtId="192" fontId="1" fillId="33" borderId="65" xfId="0" applyNumberFormat="1" applyFont="1" applyFill="1" applyBorder="1" applyAlignment="1" applyProtection="1">
      <alignment vertical="center"/>
      <protection/>
    </xf>
    <xf numFmtId="0" fontId="13" fillId="33" borderId="63" xfId="0" applyNumberFormat="1" applyFont="1" applyFill="1" applyBorder="1" applyAlignment="1" applyProtection="1">
      <alignment horizontal="center"/>
      <protection/>
    </xf>
    <xf numFmtId="0" fontId="13" fillId="33" borderId="64" xfId="0" applyNumberFormat="1" applyFont="1" applyFill="1" applyBorder="1" applyAlignment="1" applyProtection="1">
      <alignment horizontal="center"/>
      <protection/>
    </xf>
    <xf numFmtId="0" fontId="13" fillId="33" borderId="37" xfId="0" applyNumberFormat="1" applyFont="1" applyFill="1" applyBorder="1" applyAlignment="1" applyProtection="1">
      <alignment horizontal="center"/>
      <protection/>
    </xf>
    <xf numFmtId="49" fontId="13" fillId="33" borderId="54" xfId="0" applyNumberFormat="1" applyFont="1" applyFill="1" applyBorder="1" applyAlignment="1" applyProtection="1">
      <alignment horizontal="center" vertical="center"/>
      <protection/>
    </xf>
    <xf numFmtId="0" fontId="13" fillId="33" borderId="55" xfId="0" applyNumberFormat="1" applyFont="1" applyFill="1" applyBorder="1" applyAlignment="1" applyProtection="1">
      <alignment horizontal="center"/>
      <protection/>
    </xf>
    <xf numFmtId="199" fontId="13" fillId="33" borderId="56" xfId="0" applyNumberFormat="1" applyFont="1" applyFill="1" applyBorder="1" applyAlignment="1" applyProtection="1">
      <alignment horizontal="center" vertical="center" wrapText="1"/>
      <protection/>
    </xf>
    <xf numFmtId="192" fontId="1" fillId="33" borderId="11" xfId="0" applyNumberFormat="1" applyFont="1" applyFill="1" applyBorder="1" applyAlignment="1" applyProtection="1">
      <alignment vertical="center"/>
      <protection/>
    </xf>
    <xf numFmtId="0" fontId="13" fillId="33" borderId="30" xfId="0" applyNumberFormat="1" applyFont="1" applyFill="1" applyBorder="1" applyAlignment="1">
      <alignment horizontal="left" vertical="center" wrapText="1"/>
    </xf>
    <xf numFmtId="0" fontId="13" fillId="33" borderId="30" xfId="0" applyNumberFormat="1" applyFont="1" applyFill="1" applyBorder="1" applyAlignment="1">
      <alignment vertical="center" wrapText="1"/>
    </xf>
    <xf numFmtId="0" fontId="13" fillId="33" borderId="11" xfId="0" applyFont="1" applyFill="1" applyBorder="1" applyAlignment="1">
      <alignment horizontal="left" vertical="center" wrapText="1"/>
    </xf>
    <xf numFmtId="0" fontId="7" fillId="33" borderId="55" xfId="0" applyNumberFormat="1" applyFont="1" applyFill="1" applyBorder="1" applyAlignment="1" applyProtection="1">
      <alignment horizontal="center" vertical="center" wrapText="1"/>
      <protection/>
    </xf>
    <xf numFmtId="192" fontId="13" fillId="33" borderId="61" xfId="0" applyNumberFormat="1" applyFont="1" applyFill="1" applyBorder="1" applyAlignment="1" applyProtection="1">
      <alignment horizontal="center" vertical="center" wrapText="1"/>
      <protection/>
    </xf>
    <xf numFmtId="2" fontId="13" fillId="33" borderId="63" xfId="0" applyNumberFormat="1" applyFont="1" applyFill="1" applyBorder="1" applyAlignment="1" applyProtection="1">
      <alignment horizontal="center" vertical="center" wrapText="1"/>
      <protection/>
    </xf>
    <xf numFmtId="1" fontId="13" fillId="33" borderId="64" xfId="0" applyNumberFormat="1" applyFont="1" applyFill="1" applyBorder="1" applyAlignment="1" applyProtection="1">
      <alignment horizontal="center" vertical="center" wrapText="1"/>
      <protection/>
    </xf>
    <xf numFmtId="192" fontId="13" fillId="33" borderId="58" xfId="0" applyNumberFormat="1" applyFont="1" applyFill="1" applyBorder="1" applyAlignment="1" applyProtection="1">
      <alignment vertical="center" wrapText="1"/>
      <protection/>
    </xf>
    <xf numFmtId="192" fontId="19" fillId="33" borderId="58" xfId="0" applyNumberFormat="1" applyFont="1" applyFill="1" applyBorder="1" applyAlignment="1" applyProtection="1">
      <alignment horizontal="center" vertical="center" wrapText="1"/>
      <protection/>
    </xf>
    <xf numFmtId="0" fontId="19" fillId="33" borderId="66" xfId="0" applyNumberFormat="1" applyFont="1" applyFill="1" applyBorder="1" applyAlignment="1" applyProtection="1">
      <alignment horizontal="center" vertical="center" wrapText="1"/>
      <protection/>
    </xf>
    <xf numFmtId="199" fontId="19" fillId="33" borderId="47" xfId="0" applyNumberFormat="1" applyFont="1" applyFill="1" applyBorder="1" applyAlignment="1" applyProtection="1">
      <alignment horizontal="center" vertical="center" wrapText="1"/>
      <protection/>
    </xf>
    <xf numFmtId="192" fontId="19" fillId="33" borderId="48" xfId="0" applyNumberFormat="1" applyFont="1" applyFill="1" applyBorder="1" applyAlignment="1" applyProtection="1">
      <alignment horizontal="center" vertical="center" wrapText="1"/>
      <protection/>
    </xf>
    <xf numFmtId="192" fontId="8" fillId="33" borderId="67" xfId="0" applyNumberFormat="1" applyFont="1" applyFill="1" applyBorder="1" applyAlignment="1" applyProtection="1">
      <alignment vertical="center"/>
      <protection/>
    </xf>
    <xf numFmtId="192" fontId="8" fillId="33" borderId="58" xfId="0" applyNumberFormat="1" applyFont="1" applyFill="1" applyBorder="1" applyAlignment="1" applyProtection="1">
      <alignment vertical="center"/>
      <protection/>
    </xf>
    <xf numFmtId="192" fontId="8" fillId="33" borderId="66" xfId="0" applyNumberFormat="1" applyFont="1" applyFill="1" applyBorder="1" applyAlignment="1" applyProtection="1">
      <alignment vertical="center"/>
      <protection/>
    </xf>
    <xf numFmtId="192" fontId="8" fillId="33" borderId="47" xfId="0" applyNumberFormat="1" applyFont="1" applyFill="1" applyBorder="1" applyAlignment="1" applyProtection="1">
      <alignment vertical="center"/>
      <protection/>
    </xf>
    <xf numFmtId="192" fontId="8" fillId="33" borderId="48" xfId="0" applyNumberFormat="1" applyFont="1" applyFill="1" applyBorder="1" applyAlignment="1" applyProtection="1">
      <alignment vertical="center"/>
      <protection/>
    </xf>
    <xf numFmtId="199" fontId="19" fillId="33" borderId="67" xfId="0" applyNumberFormat="1" applyFont="1" applyFill="1" applyBorder="1" applyAlignment="1" applyProtection="1">
      <alignment horizontal="center" vertical="center" wrapText="1"/>
      <protection/>
    </xf>
    <xf numFmtId="192" fontId="29" fillId="33" borderId="47" xfId="0" applyNumberFormat="1" applyFont="1" applyFill="1" applyBorder="1" applyAlignment="1" applyProtection="1">
      <alignment vertical="center"/>
      <protection/>
    </xf>
    <xf numFmtId="192" fontId="28" fillId="33" borderId="58" xfId="0" applyNumberFormat="1" applyFont="1" applyFill="1" applyBorder="1" applyAlignment="1" applyProtection="1">
      <alignment vertical="center"/>
      <protection/>
    </xf>
    <xf numFmtId="192" fontId="28" fillId="33" borderId="48" xfId="0" applyNumberFormat="1" applyFont="1" applyFill="1" applyBorder="1" applyAlignment="1" applyProtection="1">
      <alignment vertical="center"/>
      <protection/>
    </xf>
    <xf numFmtId="192" fontId="28" fillId="33" borderId="0" xfId="0" applyNumberFormat="1" applyFont="1" applyFill="1" applyBorder="1" applyAlignment="1" applyProtection="1">
      <alignment vertical="center"/>
      <protection/>
    </xf>
    <xf numFmtId="192" fontId="93" fillId="33" borderId="0" xfId="0" applyNumberFormat="1" applyFont="1" applyFill="1" applyBorder="1" applyAlignment="1" applyProtection="1">
      <alignment vertical="center"/>
      <protection/>
    </xf>
    <xf numFmtId="0" fontId="13" fillId="33" borderId="36" xfId="0" applyNumberFormat="1" applyFont="1" applyFill="1" applyBorder="1" applyAlignment="1">
      <alignment wrapText="1"/>
    </xf>
    <xf numFmtId="0" fontId="13" fillId="33" borderId="59" xfId="0" applyNumberFormat="1" applyFont="1" applyFill="1" applyBorder="1" applyAlignment="1" applyProtection="1">
      <alignment horizontal="center" vertical="center"/>
      <protection/>
    </xf>
    <xf numFmtId="0" fontId="13" fillId="33" borderId="68" xfId="0" applyNumberFormat="1" applyFont="1" applyFill="1" applyBorder="1" applyAlignment="1" applyProtection="1">
      <alignment horizontal="center" vertical="center"/>
      <protection/>
    </xf>
    <xf numFmtId="195" fontId="13" fillId="33" borderId="59" xfId="0" applyNumberFormat="1" applyFont="1" applyFill="1" applyBorder="1" applyAlignment="1" applyProtection="1">
      <alignment horizontal="center" vertical="center" wrapText="1"/>
      <protection/>
    </xf>
    <xf numFmtId="1" fontId="13" fillId="33" borderId="33" xfId="0" applyNumberFormat="1" applyFont="1" applyFill="1" applyBorder="1" applyAlignment="1" applyProtection="1">
      <alignment horizontal="center" vertical="center" wrapText="1"/>
      <protection/>
    </xf>
    <xf numFmtId="0" fontId="13" fillId="33" borderId="24" xfId="0" applyNumberFormat="1" applyFont="1" applyFill="1" applyBorder="1" applyAlignment="1">
      <alignment wrapText="1"/>
    </xf>
    <xf numFmtId="199" fontId="13" fillId="33" borderId="23" xfId="0" applyNumberFormat="1" applyFont="1" applyFill="1" applyBorder="1" applyAlignment="1" applyProtection="1">
      <alignment horizontal="center" vertical="center" wrapText="1"/>
      <protection/>
    </xf>
    <xf numFmtId="199" fontId="13" fillId="33" borderId="62" xfId="0" applyNumberFormat="1" applyFont="1" applyFill="1" applyBorder="1" applyAlignment="1" applyProtection="1">
      <alignment horizontal="center" vertical="center" wrapText="1"/>
      <protection/>
    </xf>
    <xf numFmtId="192" fontId="19" fillId="33" borderId="47" xfId="0" applyNumberFormat="1" applyFont="1" applyFill="1" applyBorder="1" applyAlignment="1" applyProtection="1">
      <alignment horizontal="center" vertical="center" wrapText="1"/>
      <protection/>
    </xf>
    <xf numFmtId="199" fontId="19" fillId="33" borderId="47" xfId="0" applyNumberFormat="1" applyFont="1" applyFill="1" applyBorder="1" applyAlignment="1" applyProtection="1">
      <alignment horizontal="center" vertical="center"/>
      <protection/>
    </xf>
    <xf numFmtId="192" fontId="19" fillId="33" borderId="58" xfId="0" applyNumberFormat="1" applyFont="1" applyFill="1" applyBorder="1" applyAlignment="1" applyProtection="1">
      <alignment horizontal="center" vertical="center"/>
      <protection/>
    </xf>
    <xf numFmtId="192" fontId="19" fillId="33" borderId="48" xfId="0" applyNumberFormat="1" applyFont="1" applyFill="1" applyBorder="1" applyAlignment="1" applyProtection="1">
      <alignment horizontal="center" vertical="center"/>
      <protection/>
    </xf>
    <xf numFmtId="199" fontId="19" fillId="33" borderId="67" xfId="0" applyNumberFormat="1" applyFont="1" applyFill="1" applyBorder="1" applyAlignment="1" applyProtection="1">
      <alignment horizontal="center" vertical="center"/>
      <protection/>
    </xf>
    <xf numFmtId="192" fontId="19" fillId="33" borderId="47" xfId="0" applyNumberFormat="1" applyFont="1" applyFill="1" applyBorder="1" applyAlignment="1" applyProtection="1">
      <alignment horizontal="center" vertical="center"/>
      <protection/>
    </xf>
    <xf numFmtId="0" fontId="13" fillId="33" borderId="69" xfId="0" applyNumberFormat="1" applyFont="1" applyFill="1" applyBorder="1" applyAlignment="1">
      <alignment vertical="center" wrapText="1"/>
    </xf>
    <xf numFmtId="0" fontId="13" fillId="33" borderId="70" xfId="0" applyNumberFormat="1" applyFont="1" applyFill="1" applyBorder="1" applyAlignment="1">
      <alignment vertical="center" wrapText="1"/>
    </xf>
    <xf numFmtId="49" fontId="13" fillId="33" borderId="71" xfId="0" applyNumberFormat="1" applyFont="1" applyFill="1" applyBorder="1" applyAlignment="1" applyProtection="1">
      <alignment horizontal="center" vertical="center"/>
      <protection/>
    </xf>
    <xf numFmtId="0" fontId="13" fillId="33" borderId="72" xfId="0" applyNumberFormat="1" applyFont="1" applyFill="1" applyBorder="1" applyAlignment="1" applyProtection="1">
      <alignment horizontal="center"/>
      <protection/>
    </xf>
    <xf numFmtId="0" fontId="13" fillId="33" borderId="73" xfId="0" applyNumberFormat="1" applyFont="1" applyFill="1" applyBorder="1" applyAlignment="1" applyProtection="1">
      <alignment horizontal="center" vertical="center"/>
      <protection/>
    </xf>
    <xf numFmtId="195" fontId="13" fillId="33" borderId="71" xfId="0" applyNumberFormat="1" applyFont="1" applyFill="1" applyBorder="1" applyAlignment="1" applyProtection="1">
      <alignment horizontal="center" vertical="center" wrapText="1"/>
      <protection/>
    </xf>
    <xf numFmtId="1" fontId="13" fillId="33" borderId="73" xfId="0" applyNumberFormat="1" applyFont="1" applyFill="1" applyBorder="1" applyAlignment="1" applyProtection="1">
      <alignment horizontal="center" vertical="center" wrapText="1"/>
      <protection/>
    </xf>
    <xf numFmtId="0" fontId="13" fillId="33" borderId="72" xfId="0" applyNumberFormat="1" applyFont="1" applyFill="1" applyBorder="1" applyAlignment="1" applyProtection="1">
      <alignment horizontal="center" vertical="center"/>
      <protection/>
    </xf>
    <xf numFmtId="0" fontId="26" fillId="33" borderId="49" xfId="0" applyNumberFormat="1" applyFont="1" applyFill="1" applyBorder="1" applyAlignment="1" applyProtection="1">
      <alignment horizontal="center"/>
      <protection/>
    </xf>
    <xf numFmtId="0" fontId="26" fillId="33" borderId="52" xfId="0" applyNumberFormat="1" applyFont="1" applyFill="1" applyBorder="1" applyAlignment="1" applyProtection="1">
      <alignment horizontal="center"/>
      <protection/>
    </xf>
    <xf numFmtId="0" fontId="13" fillId="33" borderId="49" xfId="0" applyNumberFormat="1" applyFont="1" applyFill="1" applyBorder="1" applyAlignment="1" applyProtection="1">
      <alignment horizontal="center"/>
      <protection/>
    </xf>
    <xf numFmtId="0" fontId="13" fillId="33" borderId="52" xfId="0" applyNumberFormat="1" applyFont="1" applyFill="1" applyBorder="1" applyAlignment="1" applyProtection="1">
      <alignment horizontal="center"/>
      <protection/>
    </xf>
    <xf numFmtId="0" fontId="19" fillId="33" borderId="48" xfId="0" applyNumberFormat="1" applyFont="1" applyFill="1" applyBorder="1" applyAlignment="1" applyProtection="1">
      <alignment horizontal="center" vertical="center" wrapText="1"/>
      <protection/>
    </xf>
    <xf numFmtId="192" fontId="19" fillId="33" borderId="66" xfId="0" applyNumberFormat="1" applyFont="1" applyFill="1" applyBorder="1" applyAlignment="1" applyProtection="1">
      <alignment horizontal="center" vertical="center"/>
      <protection/>
    </xf>
    <xf numFmtId="0" fontId="19" fillId="33" borderId="74" xfId="0" applyNumberFormat="1" applyFont="1" applyFill="1" applyBorder="1" applyAlignment="1" applyProtection="1">
      <alignment horizontal="center" vertical="center"/>
      <protection/>
    </xf>
    <xf numFmtId="49" fontId="13" fillId="33" borderId="56" xfId="0" applyNumberFormat="1" applyFont="1" applyFill="1" applyBorder="1" applyAlignment="1" applyProtection="1">
      <alignment horizontal="center" vertical="center"/>
      <protection/>
    </xf>
    <xf numFmtId="0" fontId="13" fillId="33" borderId="41" xfId="0" applyNumberFormat="1" applyFont="1" applyFill="1" applyBorder="1" applyAlignment="1" applyProtection="1">
      <alignment horizontal="center"/>
      <protection/>
    </xf>
    <xf numFmtId="192" fontId="1" fillId="33" borderId="10" xfId="0" applyNumberFormat="1" applyFont="1" applyFill="1" applyBorder="1" applyAlignment="1" applyProtection="1">
      <alignment vertical="center"/>
      <protection/>
    </xf>
    <xf numFmtId="0" fontId="13" fillId="33" borderId="46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192" fontId="8" fillId="33" borderId="0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 vertical="center"/>
      <protection/>
    </xf>
    <xf numFmtId="192" fontId="8" fillId="33" borderId="60" xfId="0" applyNumberFormat="1" applyFont="1" applyFill="1" applyBorder="1" applyAlignment="1" applyProtection="1">
      <alignment vertical="center"/>
      <protection/>
    </xf>
    <xf numFmtId="192" fontId="8" fillId="33" borderId="61" xfId="0" applyNumberFormat="1" applyFont="1" applyFill="1" applyBorder="1" applyAlignment="1" applyProtection="1">
      <alignment vertical="center"/>
      <protection/>
    </xf>
    <xf numFmtId="190" fontId="8" fillId="33" borderId="61" xfId="0" applyNumberFormat="1" applyFont="1" applyFill="1" applyBorder="1" applyAlignment="1" applyProtection="1">
      <alignment horizontal="center" vertical="center"/>
      <protection/>
    </xf>
    <xf numFmtId="190" fontId="8" fillId="33" borderId="33" xfId="0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>
      <alignment horizontal="center" vertical="center"/>
    </xf>
    <xf numFmtId="190" fontId="8" fillId="33" borderId="0" xfId="0" applyNumberFormat="1" applyFont="1" applyFill="1" applyBorder="1" applyAlignment="1" applyProtection="1">
      <alignment horizontal="center" vertical="center"/>
      <protection/>
    </xf>
    <xf numFmtId="192" fontId="13" fillId="33" borderId="49" xfId="0" applyNumberFormat="1" applyFont="1" applyFill="1" applyBorder="1" applyAlignment="1" applyProtection="1">
      <alignment horizontal="center" vertical="center"/>
      <protection/>
    </xf>
    <xf numFmtId="192" fontId="13" fillId="33" borderId="47" xfId="0" applyNumberFormat="1" applyFont="1" applyFill="1" applyBorder="1" applyAlignment="1" applyProtection="1">
      <alignment horizontal="center" vertical="center"/>
      <protection/>
    </xf>
    <xf numFmtId="192" fontId="13" fillId="33" borderId="54" xfId="0" applyNumberFormat="1" applyFont="1" applyFill="1" applyBorder="1" applyAlignment="1" applyProtection="1">
      <alignment horizontal="center" vertical="center"/>
      <protection/>
    </xf>
    <xf numFmtId="192" fontId="13" fillId="33" borderId="56" xfId="0" applyNumberFormat="1" applyFont="1" applyFill="1" applyBorder="1" applyAlignment="1" applyProtection="1">
      <alignment horizontal="center" vertical="center"/>
      <protection/>
    </xf>
    <xf numFmtId="0" fontId="26" fillId="33" borderId="0" xfId="0" applyNumberFormat="1" applyFont="1" applyFill="1" applyBorder="1" applyAlignment="1" applyProtection="1">
      <alignment horizontal="center" vertical="center"/>
      <protection/>
    </xf>
    <xf numFmtId="192" fontId="19" fillId="33" borderId="0" xfId="0" applyNumberFormat="1" applyFont="1" applyFill="1" applyBorder="1" applyAlignment="1" applyProtection="1">
      <alignment horizontal="center" vertical="center" wrapText="1"/>
      <protection/>
    </xf>
    <xf numFmtId="0" fontId="19" fillId="33" borderId="0" xfId="0" applyNumberFormat="1" applyFont="1" applyFill="1" applyBorder="1" applyAlignment="1" applyProtection="1">
      <alignment horizontal="center" vertical="center" wrapText="1"/>
      <protection/>
    </xf>
    <xf numFmtId="199" fontId="19" fillId="33" borderId="0" xfId="0" applyNumberFormat="1" applyFont="1" applyFill="1" applyBorder="1" applyAlignment="1" applyProtection="1">
      <alignment horizontal="center" vertical="center"/>
      <protection/>
    </xf>
    <xf numFmtId="192" fontId="19" fillId="33" borderId="0" xfId="0" applyNumberFormat="1" applyFont="1" applyFill="1" applyBorder="1" applyAlignment="1" applyProtection="1">
      <alignment horizontal="center" vertical="center"/>
      <protection/>
    </xf>
    <xf numFmtId="199" fontId="19" fillId="33" borderId="0" xfId="0" applyNumberFormat="1" applyFont="1" applyFill="1" applyBorder="1" applyAlignment="1" applyProtection="1">
      <alignment horizontal="center" vertical="center" wrapText="1"/>
      <protection/>
    </xf>
    <xf numFmtId="0" fontId="19" fillId="33" borderId="67" xfId="0" applyNumberFormat="1" applyFont="1" applyFill="1" applyBorder="1" applyAlignment="1" applyProtection="1">
      <alignment horizontal="center" vertical="center"/>
      <protection/>
    </xf>
    <xf numFmtId="0" fontId="19" fillId="33" borderId="58" xfId="0" applyNumberFormat="1" applyFont="1" applyFill="1" applyBorder="1" applyAlignment="1" applyProtection="1">
      <alignment horizontal="center" vertical="center"/>
      <protection/>
    </xf>
    <xf numFmtId="0" fontId="19" fillId="33" borderId="48" xfId="0" applyNumberFormat="1" applyFont="1" applyFill="1" applyBorder="1" applyAlignment="1" applyProtection="1">
      <alignment horizontal="center" vertical="center"/>
      <protection/>
    </xf>
    <xf numFmtId="0" fontId="13" fillId="33" borderId="66" xfId="0" applyNumberFormat="1" applyFont="1" applyFill="1" applyBorder="1" applyAlignment="1" applyProtection="1">
      <alignment horizontal="left" vertical="center"/>
      <protection/>
    </xf>
    <xf numFmtId="0" fontId="19" fillId="33" borderId="47" xfId="0" applyNumberFormat="1" applyFont="1" applyFill="1" applyBorder="1" applyAlignment="1" applyProtection="1">
      <alignment horizontal="center" vertical="center"/>
      <protection/>
    </xf>
    <xf numFmtId="199" fontId="13" fillId="33" borderId="47" xfId="0" applyNumberFormat="1" applyFont="1" applyFill="1" applyBorder="1" applyAlignment="1" applyProtection="1">
      <alignment horizontal="center" vertical="center" wrapText="1"/>
      <protection/>
    </xf>
    <xf numFmtId="192" fontId="13" fillId="33" borderId="58" xfId="0" applyNumberFormat="1" applyFont="1" applyFill="1" applyBorder="1" applyAlignment="1" applyProtection="1">
      <alignment horizontal="center" vertical="center" wrapText="1"/>
      <protection/>
    </xf>
    <xf numFmtId="0" fontId="19" fillId="33" borderId="66" xfId="0" applyNumberFormat="1" applyFont="1" applyFill="1" applyBorder="1" applyAlignment="1" applyProtection="1">
      <alignment horizontal="center" vertical="center"/>
      <protection/>
    </xf>
    <xf numFmtId="195" fontId="13" fillId="33" borderId="75" xfId="0" applyNumberFormat="1" applyFont="1" applyFill="1" applyBorder="1" applyAlignment="1" applyProtection="1">
      <alignment horizontal="center" vertical="center" wrapText="1"/>
      <protection/>
    </xf>
    <xf numFmtId="192" fontId="28" fillId="33" borderId="73" xfId="0" applyNumberFormat="1" applyFont="1" applyFill="1" applyBorder="1" applyAlignment="1" applyProtection="1">
      <alignment vertical="center"/>
      <protection/>
    </xf>
    <xf numFmtId="192" fontId="1" fillId="33" borderId="73" xfId="0" applyNumberFormat="1" applyFont="1" applyFill="1" applyBorder="1" applyAlignment="1" applyProtection="1">
      <alignment vertical="center"/>
      <protection/>
    </xf>
    <xf numFmtId="192" fontId="28" fillId="33" borderId="72" xfId="0" applyNumberFormat="1" applyFont="1" applyFill="1" applyBorder="1" applyAlignment="1" applyProtection="1">
      <alignment vertical="center"/>
      <protection/>
    </xf>
    <xf numFmtId="192" fontId="19" fillId="33" borderId="71" xfId="0" applyNumberFormat="1" applyFont="1" applyFill="1" applyBorder="1" applyAlignment="1" applyProtection="1">
      <alignment horizontal="center" vertical="center" wrapText="1"/>
      <protection/>
    </xf>
    <xf numFmtId="0" fontId="19" fillId="33" borderId="72" xfId="0" applyNumberFormat="1" applyFont="1" applyFill="1" applyBorder="1" applyAlignment="1" applyProtection="1">
      <alignment horizontal="center" vertical="center" wrapText="1"/>
      <protection/>
    </xf>
    <xf numFmtId="192" fontId="8" fillId="33" borderId="71" xfId="0" applyNumberFormat="1" applyFont="1" applyFill="1" applyBorder="1" applyAlignment="1" applyProtection="1">
      <alignment horizontal="center" vertical="center"/>
      <protection/>
    </xf>
    <xf numFmtId="192" fontId="8" fillId="33" borderId="73" xfId="0" applyNumberFormat="1" applyFont="1" applyFill="1" applyBorder="1" applyAlignment="1" applyProtection="1">
      <alignment horizontal="center" vertical="center"/>
      <protection/>
    </xf>
    <xf numFmtId="192" fontId="8" fillId="33" borderId="72" xfId="0" applyNumberFormat="1" applyFont="1" applyFill="1" applyBorder="1" applyAlignment="1" applyProtection="1">
      <alignment horizontal="center" vertical="center"/>
      <protection/>
    </xf>
    <xf numFmtId="192" fontId="8" fillId="33" borderId="75" xfId="0" applyNumberFormat="1" applyFont="1" applyFill="1" applyBorder="1" applyAlignment="1" applyProtection="1">
      <alignment vertical="center"/>
      <protection/>
    </xf>
    <xf numFmtId="192" fontId="8" fillId="33" borderId="73" xfId="0" applyNumberFormat="1" applyFont="1" applyFill="1" applyBorder="1" applyAlignment="1" applyProtection="1">
      <alignment vertical="center"/>
      <protection/>
    </xf>
    <xf numFmtId="192" fontId="8" fillId="33" borderId="76" xfId="0" applyNumberFormat="1" applyFont="1" applyFill="1" applyBorder="1" applyAlignment="1" applyProtection="1">
      <alignment vertical="center"/>
      <protection/>
    </xf>
    <xf numFmtId="199" fontId="19" fillId="33" borderId="71" xfId="0" applyNumberFormat="1" applyFont="1" applyFill="1" applyBorder="1" applyAlignment="1" applyProtection="1">
      <alignment horizontal="center" vertical="center" wrapText="1"/>
      <protection/>
    </xf>
    <xf numFmtId="192" fontId="19" fillId="33" borderId="73" xfId="0" applyNumberFormat="1" applyFont="1" applyFill="1" applyBorder="1" applyAlignment="1" applyProtection="1">
      <alignment horizontal="center" vertical="center" wrapText="1"/>
      <protection/>
    </xf>
    <xf numFmtId="192" fontId="8" fillId="33" borderId="72" xfId="0" applyNumberFormat="1" applyFont="1" applyFill="1" applyBorder="1" applyAlignment="1" applyProtection="1">
      <alignment vertical="center"/>
      <protection/>
    </xf>
    <xf numFmtId="192" fontId="19" fillId="33" borderId="0" xfId="0" applyNumberFormat="1" applyFont="1" applyFill="1" applyBorder="1" applyAlignment="1" applyProtection="1">
      <alignment vertical="center" wrapText="1"/>
      <protection/>
    </xf>
    <xf numFmtId="192" fontId="29" fillId="33" borderId="0" xfId="0" applyNumberFormat="1" applyFont="1" applyFill="1" applyBorder="1" applyAlignment="1" applyProtection="1">
      <alignment vertical="center"/>
      <protection/>
    </xf>
    <xf numFmtId="199" fontId="29" fillId="33" borderId="58" xfId="0" applyNumberFormat="1" applyFont="1" applyFill="1" applyBorder="1" applyAlignment="1" applyProtection="1">
      <alignment horizontal="center" vertical="center"/>
      <protection/>
    </xf>
    <xf numFmtId="192" fontId="29" fillId="33" borderId="58" xfId="0" applyNumberFormat="1" applyFont="1" applyFill="1" applyBorder="1" applyAlignment="1" applyProtection="1">
      <alignment horizontal="center" vertical="center"/>
      <protection/>
    </xf>
    <xf numFmtId="192" fontId="29" fillId="33" borderId="48" xfId="0" applyNumberFormat="1" applyFont="1" applyFill="1" applyBorder="1" applyAlignment="1" applyProtection="1">
      <alignment horizontal="center" vertical="center"/>
      <protection/>
    </xf>
    <xf numFmtId="195" fontId="19" fillId="33" borderId="47" xfId="0" applyNumberFormat="1" applyFont="1" applyFill="1" applyBorder="1" applyAlignment="1" applyProtection="1">
      <alignment horizontal="center" vertical="center" wrapText="1"/>
      <protection/>
    </xf>
    <xf numFmtId="201" fontId="19" fillId="33" borderId="58" xfId="0" applyNumberFormat="1" applyFont="1" applyFill="1" applyBorder="1" applyAlignment="1" applyProtection="1">
      <alignment horizontal="center" vertical="center" wrapText="1"/>
      <protection/>
    </xf>
    <xf numFmtId="201" fontId="19" fillId="33" borderId="48" xfId="0" applyNumberFormat="1" applyFont="1" applyFill="1" applyBorder="1" applyAlignment="1" applyProtection="1">
      <alignment horizontal="center" vertical="center" wrapText="1"/>
      <protection/>
    </xf>
    <xf numFmtId="195" fontId="19" fillId="33" borderId="67" xfId="0" applyNumberFormat="1" applyFont="1" applyFill="1" applyBorder="1" applyAlignment="1" applyProtection="1">
      <alignment horizontal="center" vertical="center" wrapText="1"/>
      <protection/>
    </xf>
    <xf numFmtId="201" fontId="19" fillId="33" borderId="66" xfId="0" applyNumberFormat="1" applyFont="1" applyFill="1" applyBorder="1" applyAlignment="1" applyProtection="1">
      <alignment horizontal="center" vertical="center" wrapText="1"/>
      <protection/>
    </xf>
    <xf numFmtId="201" fontId="19" fillId="33" borderId="67" xfId="0" applyNumberFormat="1" applyFont="1" applyFill="1" applyBorder="1" applyAlignment="1" applyProtection="1">
      <alignment horizontal="center" vertical="center" wrapText="1"/>
      <protection/>
    </xf>
    <xf numFmtId="192" fontId="8" fillId="33" borderId="67" xfId="0" applyNumberFormat="1" applyFont="1" applyFill="1" applyBorder="1" applyAlignment="1" applyProtection="1">
      <alignment horizontal="center" vertical="center" wrapText="1"/>
      <protection/>
    </xf>
    <xf numFmtId="0" fontId="8" fillId="33" borderId="66" xfId="0" applyNumberFormat="1" applyFont="1" applyFill="1" applyBorder="1" applyAlignment="1" applyProtection="1">
      <alignment horizontal="center" vertical="center" wrapText="1"/>
      <protection/>
    </xf>
    <xf numFmtId="199" fontId="8" fillId="33" borderId="47" xfId="0" applyNumberFormat="1" applyFont="1" applyFill="1" applyBorder="1" applyAlignment="1" applyProtection="1">
      <alignment horizontal="center" vertical="center" wrapText="1"/>
      <protection/>
    </xf>
    <xf numFmtId="201" fontId="8" fillId="33" borderId="47" xfId="0" applyNumberFormat="1" applyFont="1" applyFill="1" applyBorder="1" applyAlignment="1" applyProtection="1">
      <alignment horizontal="center" vertical="center" wrapText="1"/>
      <protection/>
    </xf>
    <xf numFmtId="192" fontId="8" fillId="33" borderId="58" xfId="0" applyNumberFormat="1" applyFont="1" applyFill="1" applyBorder="1" applyAlignment="1" applyProtection="1">
      <alignment horizontal="center" vertical="center" wrapText="1"/>
      <protection/>
    </xf>
    <xf numFmtId="192" fontId="8" fillId="33" borderId="47" xfId="0" applyNumberFormat="1" applyFont="1" applyFill="1" applyBorder="1" applyAlignment="1" applyProtection="1">
      <alignment horizontal="center" vertical="center" wrapText="1"/>
      <protection/>
    </xf>
    <xf numFmtId="192" fontId="8" fillId="33" borderId="77" xfId="0" applyNumberFormat="1" applyFont="1" applyFill="1" applyBorder="1" applyAlignment="1" applyProtection="1">
      <alignment horizontal="center" vertical="center" wrapText="1"/>
      <protection/>
    </xf>
    <xf numFmtId="192" fontId="8" fillId="33" borderId="71" xfId="0" applyNumberFormat="1" applyFont="1" applyFill="1" applyBorder="1" applyAlignment="1" applyProtection="1">
      <alignment horizontal="center" vertical="center" wrapText="1"/>
      <protection/>
    </xf>
    <xf numFmtId="192" fontId="8" fillId="33" borderId="73" xfId="0" applyNumberFormat="1" applyFont="1" applyFill="1" applyBorder="1" applyAlignment="1" applyProtection="1">
      <alignment horizontal="center" vertical="center" wrapText="1"/>
      <protection/>
    </xf>
    <xf numFmtId="192" fontId="1" fillId="33" borderId="72" xfId="0" applyNumberFormat="1" applyFont="1" applyFill="1" applyBorder="1" applyAlignment="1" applyProtection="1">
      <alignment vertical="center"/>
      <protection/>
    </xf>
    <xf numFmtId="0" fontId="13" fillId="33" borderId="78" xfId="0" applyNumberFormat="1" applyFont="1" applyFill="1" applyBorder="1" applyAlignment="1">
      <alignment vertical="center" wrapText="1"/>
    </xf>
    <xf numFmtId="0" fontId="19" fillId="33" borderId="0" xfId="0" applyNumberFormat="1" applyFont="1" applyFill="1" applyBorder="1" applyAlignment="1" applyProtection="1">
      <alignment horizontal="center" vertical="center"/>
      <protection/>
    </xf>
    <xf numFmtId="192" fontId="13" fillId="0" borderId="49" xfId="0" applyNumberFormat="1" applyFont="1" applyFill="1" applyBorder="1" applyAlignment="1" applyProtection="1">
      <alignment horizontal="center" vertical="center"/>
      <protection/>
    </xf>
    <xf numFmtId="195" fontId="19" fillId="33" borderId="0" xfId="0" applyNumberFormat="1" applyFont="1" applyFill="1" applyBorder="1" applyAlignment="1" applyProtection="1">
      <alignment horizontal="center" vertical="center" wrapText="1"/>
      <protection/>
    </xf>
    <xf numFmtId="201" fontId="19" fillId="33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51" xfId="0" applyNumberFormat="1" applyFont="1" applyFill="1" applyBorder="1" applyAlignment="1">
      <alignment vertical="center" wrapText="1"/>
    </xf>
    <xf numFmtId="49" fontId="13" fillId="0" borderId="49" xfId="0" applyNumberFormat="1" applyFont="1" applyFill="1" applyBorder="1" applyAlignment="1" applyProtection="1">
      <alignment horizontal="center" vertical="center"/>
      <protection/>
    </xf>
    <xf numFmtId="0" fontId="13" fillId="0" borderId="51" xfId="0" applyNumberFormat="1" applyFont="1" applyFill="1" applyBorder="1" applyAlignment="1" applyProtection="1">
      <alignment horizontal="center"/>
      <protection/>
    </xf>
    <xf numFmtId="199" fontId="13" fillId="0" borderId="53" xfId="0" applyNumberFormat="1" applyFont="1" applyFill="1" applyBorder="1" applyAlignment="1" applyProtection="1">
      <alignment horizontal="center" vertical="center" wrapText="1"/>
      <protection/>
    </xf>
    <xf numFmtId="192" fontId="13" fillId="0" borderId="52" xfId="0" applyNumberFormat="1" applyFont="1" applyFill="1" applyBorder="1" applyAlignment="1" applyProtection="1">
      <alignment horizontal="center" vertical="center" wrapText="1"/>
      <protection/>
    </xf>
    <xf numFmtId="0" fontId="13" fillId="0" borderId="52" xfId="0" applyNumberFormat="1" applyFont="1" applyFill="1" applyBorder="1" applyAlignment="1" applyProtection="1">
      <alignment horizontal="center" vertical="center"/>
      <protection/>
    </xf>
    <xf numFmtId="0" fontId="13" fillId="0" borderId="51" xfId="0" applyNumberFormat="1" applyFont="1" applyFill="1" applyBorder="1" applyAlignment="1" applyProtection="1">
      <alignment horizontal="center" vertical="center"/>
      <protection/>
    </xf>
    <xf numFmtId="195" fontId="13" fillId="0" borderId="49" xfId="0" applyNumberFormat="1" applyFont="1" applyFill="1" applyBorder="1" applyAlignment="1" applyProtection="1">
      <alignment horizontal="center" vertical="center" wrapText="1"/>
      <protection/>
    </xf>
    <xf numFmtId="1" fontId="13" fillId="0" borderId="52" xfId="0" applyNumberFormat="1" applyFont="1" applyFill="1" applyBorder="1" applyAlignment="1" applyProtection="1">
      <alignment horizontal="center" vertical="center" wrapText="1"/>
      <protection/>
    </xf>
    <xf numFmtId="192" fontId="1" fillId="0" borderId="57" xfId="0" applyNumberFormat="1" applyFont="1" applyFill="1" applyBorder="1" applyAlignment="1" applyProtection="1">
      <alignment vertical="center"/>
      <protection/>
    </xf>
    <xf numFmtId="0" fontId="13" fillId="0" borderId="70" xfId="0" applyNumberFormat="1" applyFont="1" applyFill="1" applyBorder="1" applyAlignment="1">
      <alignment vertical="center" wrapText="1"/>
    </xf>
    <xf numFmtId="49" fontId="13" fillId="0" borderId="71" xfId="0" applyNumberFormat="1" applyFont="1" applyFill="1" applyBorder="1" applyAlignment="1" applyProtection="1">
      <alignment horizontal="center" vertical="center"/>
      <protection/>
    </xf>
    <xf numFmtId="0" fontId="13" fillId="0" borderId="72" xfId="0" applyNumberFormat="1" applyFont="1" applyFill="1" applyBorder="1" applyAlignment="1" applyProtection="1">
      <alignment horizontal="center"/>
      <protection/>
    </xf>
    <xf numFmtId="199" fontId="13" fillId="0" borderId="23" xfId="0" applyNumberFormat="1" applyFont="1" applyFill="1" applyBorder="1" applyAlignment="1" applyProtection="1">
      <alignment horizontal="center" vertical="center" wrapText="1"/>
      <protection/>
    </xf>
    <xf numFmtId="192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/>
      <protection/>
    </xf>
    <xf numFmtId="0" fontId="13" fillId="0" borderId="73" xfId="0" applyNumberFormat="1" applyFont="1" applyFill="1" applyBorder="1" applyAlignment="1" applyProtection="1">
      <alignment horizontal="center" vertical="center"/>
      <protection/>
    </xf>
    <xf numFmtId="0" fontId="13" fillId="0" borderId="41" xfId="0" applyNumberFormat="1" applyFont="1" applyFill="1" applyBorder="1" applyAlignment="1" applyProtection="1">
      <alignment horizontal="center" vertical="center"/>
      <protection/>
    </xf>
    <xf numFmtId="195" fontId="13" fillId="0" borderId="62" xfId="0" applyNumberFormat="1" applyFont="1" applyFill="1" applyBorder="1" applyAlignment="1" applyProtection="1">
      <alignment horizontal="center" vertical="center" wrapText="1"/>
      <protection/>
    </xf>
    <xf numFmtId="1" fontId="13" fillId="0" borderId="61" xfId="0" applyNumberFormat="1" applyFont="1" applyFill="1" applyBorder="1" applyAlignment="1" applyProtection="1">
      <alignment horizontal="center" vertical="center" wrapText="1"/>
      <protection/>
    </xf>
    <xf numFmtId="0" fontId="13" fillId="0" borderId="61" xfId="0" applyNumberFormat="1" applyFont="1" applyFill="1" applyBorder="1" applyAlignment="1" applyProtection="1">
      <alignment horizontal="center" vertical="center"/>
      <protection/>
    </xf>
    <xf numFmtId="0" fontId="13" fillId="0" borderId="40" xfId="0" applyNumberFormat="1" applyFont="1" applyFill="1" applyBorder="1" applyAlignment="1" applyProtection="1">
      <alignment horizontal="center" vertical="center"/>
      <protection/>
    </xf>
    <xf numFmtId="195" fontId="13" fillId="0" borderId="56" xfId="0" applyNumberFormat="1" applyFont="1" applyFill="1" applyBorder="1" applyAlignment="1" applyProtection="1">
      <alignment horizontal="center" vertical="center" wrapText="1"/>
      <protection/>
    </xf>
    <xf numFmtId="1" fontId="13" fillId="0" borderId="21" xfId="0" applyNumberFormat="1" applyFont="1" applyFill="1" applyBorder="1" applyAlignment="1" applyProtection="1">
      <alignment horizontal="center" vertical="center" wrapText="1"/>
      <protection/>
    </xf>
    <xf numFmtId="195" fontId="13" fillId="0" borderId="71" xfId="0" applyNumberFormat="1" applyFont="1" applyFill="1" applyBorder="1" applyAlignment="1" applyProtection="1">
      <alignment horizontal="center" vertical="center" wrapText="1"/>
      <protection/>
    </xf>
    <xf numFmtId="1" fontId="13" fillId="0" borderId="73" xfId="0" applyNumberFormat="1" applyFont="1" applyFill="1" applyBorder="1" applyAlignment="1" applyProtection="1">
      <alignment horizontal="center" vertical="center" wrapText="1"/>
      <protection/>
    </xf>
    <xf numFmtId="0" fontId="13" fillId="0" borderId="72" xfId="0" applyNumberFormat="1" applyFont="1" applyFill="1" applyBorder="1" applyAlignment="1" applyProtection="1">
      <alignment horizontal="center" vertical="center"/>
      <protection/>
    </xf>
    <xf numFmtId="192" fontId="19" fillId="0" borderId="47" xfId="0" applyNumberFormat="1" applyFont="1" applyFill="1" applyBorder="1" applyAlignment="1" applyProtection="1">
      <alignment horizontal="center" vertical="center" wrapText="1"/>
      <protection/>
    </xf>
    <xf numFmtId="0" fontId="19" fillId="0" borderId="48" xfId="0" applyNumberFormat="1" applyFont="1" applyFill="1" applyBorder="1" applyAlignment="1" applyProtection="1">
      <alignment horizontal="center" vertical="center" wrapText="1"/>
      <protection/>
    </xf>
    <xf numFmtId="199" fontId="19" fillId="0" borderId="67" xfId="0" applyNumberFormat="1" applyFont="1" applyFill="1" applyBorder="1" applyAlignment="1" applyProtection="1">
      <alignment horizontal="center" vertical="center"/>
      <protection/>
    </xf>
    <xf numFmtId="192" fontId="19" fillId="0" borderId="58" xfId="0" applyNumberFormat="1" applyFont="1" applyFill="1" applyBorder="1" applyAlignment="1" applyProtection="1">
      <alignment horizontal="center" vertical="center"/>
      <protection/>
    </xf>
    <xf numFmtId="192" fontId="19" fillId="0" borderId="66" xfId="0" applyNumberFormat="1" applyFont="1" applyFill="1" applyBorder="1" applyAlignment="1" applyProtection="1">
      <alignment horizontal="center" vertical="center"/>
      <protection/>
    </xf>
    <xf numFmtId="199" fontId="19" fillId="0" borderId="47" xfId="0" applyNumberFormat="1" applyFont="1" applyFill="1" applyBorder="1" applyAlignment="1" applyProtection="1">
      <alignment horizontal="center" vertical="center" wrapText="1"/>
      <protection/>
    </xf>
    <xf numFmtId="192" fontId="19" fillId="0" borderId="58" xfId="0" applyNumberFormat="1" applyFont="1" applyFill="1" applyBorder="1" applyAlignment="1" applyProtection="1">
      <alignment horizontal="center" vertical="center" wrapText="1"/>
      <protection/>
    </xf>
    <xf numFmtId="192" fontId="19" fillId="0" borderId="48" xfId="0" applyNumberFormat="1" applyFont="1" applyFill="1" applyBorder="1" applyAlignment="1" applyProtection="1">
      <alignment horizontal="center" vertical="center" wrapText="1"/>
      <protection/>
    </xf>
    <xf numFmtId="192" fontId="19" fillId="0" borderId="47" xfId="0" applyNumberFormat="1" applyFont="1" applyFill="1" applyBorder="1" applyAlignment="1" applyProtection="1">
      <alignment horizontal="center" vertical="center"/>
      <protection/>
    </xf>
    <xf numFmtId="192" fontId="19" fillId="0" borderId="48" xfId="0" applyNumberFormat="1" applyFont="1" applyFill="1" applyBorder="1" applyAlignment="1" applyProtection="1">
      <alignment horizontal="center" vertical="center"/>
      <protection/>
    </xf>
    <xf numFmtId="192" fontId="13" fillId="33" borderId="27" xfId="0" applyNumberFormat="1" applyFont="1" applyFill="1" applyBorder="1" applyAlignment="1" applyProtection="1">
      <alignment horizontal="center" vertical="center"/>
      <protection/>
    </xf>
    <xf numFmtId="192" fontId="13" fillId="0" borderId="71" xfId="0" applyNumberFormat="1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wrapText="1"/>
      <protection/>
    </xf>
    <xf numFmtId="0" fontId="19" fillId="33" borderId="79" xfId="0" applyFont="1" applyFill="1" applyBorder="1" applyAlignment="1" applyProtection="1">
      <alignment horizontal="center" vertical="center"/>
      <protection/>
    </xf>
    <xf numFmtId="0" fontId="19" fillId="33" borderId="80" xfId="0" applyFont="1" applyFill="1" applyBorder="1" applyAlignment="1" applyProtection="1">
      <alignment horizontal="center" vertical="center"/>
      <protection/>
    </xf>
    <xf numFmtId="0" fontId="19" fillId="33" borderId="81" xfId="0" applyFont="1" applyFill="1" applyBorder="1" applyAlignment="1" applyProtection="1">
      <alignment horizontal="center" vertical="center"/>
      <protection/>
    </xf>
    <xf numFmtId="0" fontId="18" fillId="33" borderId="0" xfId="0" applyFont="1" applyFill="1" applyBorder="1" applyAlignment="1" applyProtection="1">
      <alignment horizontal="center"/>
      <protection/>
    </xf>
    <xf numFmtId="0" fontId="19" fillId="33" borderId="82" xfId="0" applyFont="1" applyFill="1" applyBorder="1" applyAlignment="1" applyProtection="1">
      <alignment horizontal="center" vertical="center" textRotation="90"/>
      <protection/>
    </xf>
    <xf numFmtId="0" fontId="19" fillId="33" borderId="83" xfId="0" applyFont="1" applyFill="1" applyBorder="1" applyAlignment="1" applyProtection="1">
      <alignment horizontal="center" vertical="center" textRotation="90"/>
      <protection/>
    </xf>
    <xf numFmtId="0" fontId="19" fillId="33" borderId="79" xfId="0" applyFont="1" applyFill="1" applyBorder="1" applyAlignment="1" applyProtection="1">
      <alignment horizontal="center" vertical="center" wrapText="1"/>
      <protection/>
    </xf>
    <xf numFmtId="0" fontId="19" fillId="33" borderId="80" xfId="0" applyFont="1" applyFill="1" applyBorder="1" applyAlignment="1" applyProtection="1">
      <alignment horizontal="center" vertical="center" wrapText="1"/>
      <protection/>
    </xf>
    <xf numFmtId="0" fontId="19" fillId="33" borderId="81" xfId="0" applyFont="1" applyFill="1" applyBorder="1" applyAlignment="1" applyProtection="1">
      <alignment horizontal="center" vertical="center" wrapText="1"/>
      <protection/>
    </xf>
    <xf numFmtId="0" fontId="19" fillId="33" borderId="80" xfId="0" applyNumberFormat="1" applyFont="1" applyFill="1" applyBorder="1" applyAlignment="1" applyProtection="1">
      <alignment horizontal="center" vertical="center"/>
      <protection/>
    </xf>
    <xf numFmtId="49" fontId="19" fillId="33" borderId="79" xfId="0" applyNumberFormat="1" applyFont="1" applyFill="1" applyBorder="1" applyAlignment="1" applyProtection="1">
      <alignment horizontal="center" vertical="center"/>
      <protection/>
    </xf>
    <xf numFmtId="49" fontId="19" fillId="33" borderId="80" xfId="0" applyNumberFormat="1" applyFont="1" applyFill="1" applyBorder="1" applyAlignment="1" applyProtection="1">
      <alignment horizontal="center" vertical="center"/>
      <protection/>
    </xf>
    <xf numFmtId="49" fontId="19" fillId="33" borderId="81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27" xfId="0" applyFont="1" applyFill="1" applyBorder="1" applyAlignment="1" applyProtection="1">
      <alignment horizontal="center" wrapText="1"/>
      <protection/>
    </xf>
    <xf numFmtId="0" fontId="2" fillId="33" borderId="27" xfId="0" applyFont="1" applyFill="1" applyBorder="1" applyAlignment="1" applyProtection="1">
      <alignment horizontal="center" vertical="center" wrapText="1"/>
      <protection/>
    </xf>
    <xf numFmtId="0" fontId="31" fillId="33" borderId="30" xfId="0" applyFont="1" applyFill="1" applyBorder="1" applyAlignment="1" applyProtection="1">
      <alignment horizontal="center" vertical="center" wrapText="1"/>
      <protection/>
    </xf>
    <xf numFmtId="0" fontId="31" fillId="33" borderId="11" xfId="0" applyFont="1" applyFill="1" applyBorder="1" applyAlignment="1" applyProtection="1">
      <alignment horizontal="center" vertical="center" wrapText="1"/>
      <protection/>
    </xf>
    <xf numFmtId="0" fontId="31" fillId="33" borderId="29" xfId="0" applyFont="1" applyFill="1" applyBorder="1" applyAlignment="1" applyProtection="1">
      <alignment horizontal="center" vertical="center" wrapText="1"/>
      <protection/>
    </xf>
    <xf numFmtId="0" fontId="13" fillId="33" borderId="27" xfId="0" applyFont="1" applyFill="1" applyBorder="1" applyAlignment="1" applyProtection="1">
      <alignment horizontal="center" vertical="center"/>
      <protection/>
    </xf>
    <xf numFmtId="0" fontId="4" fillId="33" borderId="27" xfId="0" applyFont="1" applyFill="1" applyBorder="1" applyAlignment="1" applyProtection="1">
      <alignment horizontal="center" vertical="center"/>
      <protection/>
    </xf>
    <xf numFmtId="0" fontId="4" fillId="33" borderId="55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 vertical="center"/>
      <protection/>
    </xf>
    <xf numFmtId="0" fontId="13" fillId="33" borderId="44" xfId="0" applyFont="1" applyFill="1" applyBorder="1" applyAlignment="1" applyProtection="1">
      <alignment horizontal="center" vertical="center"/>
      <protection/>
    </xf>
    <xf numFmtId="0" fontId="7" fillId="33" borderId="27" xfId="0" applyNumberFormat="1" applyFont="1" applyFill="1" applyBorder="1" applyAlignment="1" applyProtection="1">
      <alignment horizontal="center" vertical="center"/>
      <protection/>
    </xf>
    <xf numFmtId="0" fontId="22" fillId="33" borderId="54" xfId="0" applyFont="1" applyFill="1" applyBorder="1" applyAlignment="1" applyProtection="1">
      <alignment horizontal="center" vertical="center" wrapText="1"/>
      <protection/>
    </xf>
    <xf numFmtId="0" fontId="22" fillId="33" borderId="27" xfId="0" applyFont="1" applyFill="1" applyBorder="1" applyAlignment="1" applyProtection="1">
      <alignment horizontal="center" vertical="center" wrapText="1"/>
      <protection/>
    </xf>
    <xf numFmtId="0" fontId="22" fillId="33" borderId="42" xfId="0" applyFont="1" applyFill="1" applyBorder="1" applyAlignment="1" applyProtection="1">
      <alignment horizontal="center" vertical="center" wrapText="1"/>
      <protection/>
    </xf>
    <xf numFmtId="0" fontId="22" fillId="33" borderId="44" xfId="0" applyFont="1" applyFill="1" applyBorder="1" applyAlignment="1" applyProtection="1">
      <alignment horizontal="center" vertical="center" wrapText="1"/>
      <protection/>
    </xf>
    <xf numFmtId="0" fontId="25" fillId="33" borderId="52" xfId="0" applyFont="1" applyFill="1" applyBorder="1" applyAlignment="1" applyProtection="1">
      <alignment horizontal="center" vertical="center" textRotation="90" wrapText="1"/>
      <protection/>
    </xf>
    <xf numFmtId="0" fontId="25" fillId="33" borderId="27" xfId="0" applyFont="1" applyFill="1" applyBorder="1" applyAlignment="1" applyProtection="1">
      <alignment horizontal="center" vertical="center" textRotation="90" wrapText="1"/>
      <protection/>
    </xf>
    <xf numFmtId="0" fontId="25" fillId="33" borderId="65" xfId="0" applyFont="1" applyFill="1" applyBorder="1" applyAlignment="1" applyProtection="1">
      <alignment horizontal="center" vertical="center" textRotation="90" wrapText="1"/>
      <protection/>
    </xf>
    <xf numFmtId="0" fontId="25" fillId="33" borderId="84" xfId="0" applyFont="1" applyFill="1" applyBorder="1" applyAlignment="1" applyProtection="1">
      <alignment horizontal="center" vertical="center" textRotation="90" wrapText="1"/>
      <protection/>
    </xf>
    <xf numFmtId="0" fontId="25" fillId="33" borderId="46" xfId="0" applyFont="1" applyFill="1" applyBorder="1" applyAlignment="1" applyProtection="1">
      <alignment horizontal="center" vertical="center" textRotation="90" wrapText="1"/>
      <protection/>
    </xf>
    <xf numFmtId="0" fontId="25" fillId="33" borderId="60" xfId="0" applyFont="1" applyFill="1" applyBorder="1" applyAlignment="1" applyProtection="1">
      <alignment horizontal="center" vertical="center" textRotation="90" wrapText="1"/>
      <protection/>
    </xf>
    <xf numFmtId="0" fontId="25" fillId="33" borderId="24" xfId="0" applyFont="1" applyFill="1" applyBorder="1" applyAlignment="1" applyProtection="1">
      <alignment horizontal="center" vertical="center" textRotation="90" wrapText="1"/>
      <protection/>
    </xf>
    <xf numFmtId="0" fontId="25" fillId="33" borderId="23" xfId="0" applyFont="1" applyFill="1" applyBorder="1" applyAlignment="1" applyProtection="1">
      <alignment horizontal="center" vertical="center" textRotation="90" wrapText="1"/>
      <protection/>
    </xf>
    <xf numFmtId="0" fontId="22" fillId="33" borderId="0" xfId="0" applyFont="1" applyFill="1" applyBorder="1" applyAlignment="1" applyProtection="1">
      <alignment horizontal="center" vertical="center" wrapText="1"/>
      <protection/>
    </xf>
    <xf numFmtId="0" fontId="31" fillId="33" borderId="85" xfId="0" applyFont="1" applyFill="1" applyBorder="1" applyAlignment="1" applyProtection="1">
      <alignment horizontal="center" vertical="center" wrapText="1"/>
      <protection/>
    </xf>
    <xf numFmtId="0" fontId="31" fillId="33" borderId="86" xfId="0" applyFont="1" applyFill="1" applyBorder="1" applyAlignment="1" applyProtection="1">
      <alignment horizontal="center" vertical="center" wrapText="1"/>
      <protection/>
    </xf>
    <xf numFmtId="0" fontId="31" fillId="33" borderId="45" xfId="0" applyFont="1" applyFill="1" applyBorder="1" applyAlignment="1" applyProtection="1">
      <alignment horizontal="center" vertical="center" wrapText="1"/>
      <protection/>
    </xf>
    <xf numFmtId="0" fontId="4" fillId="33" borderId="85" xfId="0" applyFont="1" applyFill="1" applyBorder="1" applyAlignment="1" applyProtection="1">
      <alignment horizontal="center" vertical="center"/>
      <protection/>
    </xf>
    <xf numFmtId="0" fontId="4" fillId="33" borderId="87" xfId="0" applyFont="1" applyFill="1" applyBorder="1" applyAlignment="1" applyProtection="1">
      <alignment horizontal="center" vertical="center"/>
      <protection/>
    </xf>
    <xf numFmtId="0" fontId="30" fillId="33" borderId="54" xfId="0" applyNumberFormat="1" applyFont="1" applyFill="1" applyBorder="1" applyAlignment="1" applyProtection="1">
      <alignment horizontal="left" vertical="center"/>
      <protection/>
    </xf>
    <xf numFmtId="0" fontId="30" fillId="33" borderId="27" xfId="0" applyNumberFormat="1" applyFont="1" applyFill="1" applyBorder="1" applyAlignment="1" applyProtection="1">
      <alignment horizontal="left" vertical="center"/>
      <protection/>
    </xf>
    <xf numFmtId="0" fontId="25" fillId="33" borderId="88" xfId="0" applyFont="1" applyFill="1" applyBorder="1" applyAlignment="1" applyProtection="1">
      <alignment horizontal="center" vertical="center" textRotation="90" wrapText="1"/>
      <protection/>
    </xf>
    <xf numFmtId="0" fontId="25" fillId="33" borderId="74" xfId="0" applyFont="1" applyFill="1" applyBorder="1" applyAlignment="1" applyProtection="1">
      <alignment horizontal="center" vertical="center" textRotation="90" wrapText="1"/>
      <protection/>
    </xf>
    <xf numFmtId="0" fontId="25" fillId="33" borderId="89" xfId="0" applyFont="1" applyFill="1" applyBorder="1" applyAlignment="1" applyProtection="1">
      <alignment horizontal="center" vertical="center" textRotation="90" wrapText="1"/>
      <protection/>
    </xf>
    <xf numFmtId="0" fontId="25" fillId="33" borderId="0" xfId="0" applyFont="1" applyFill="1" applyBorder="1" applyAlignment="1" applyProtection="1">
      <alignment horizontal="center" vertical="center" textRotation="90" wrapText="1"/>
      <protection/>
    </xf>
    <xf numFmtId="0" fontId="25" fillId="33" borderId="90" xfId="0" applyFont="1" applyFill="1" applyBorder="1" applyAlignment="1" applyProtection="1">
      <alignment horizontal="center" vertical="center" textRotation="90" wrapText="1"/>
      <protection/>
    </xf>
    <xf numFmtId="0" fontId="25" fillId="33" borderId="10" xfId="0" applyFont="1" applyFill="1" applyBorder="1" applyAlignment="1" applyProtection="1">
      <alignment horizontal="center" vertical="center" textRotation="90" wrapText="1"/>
      <protection/>
    </xf>
    <xf numFmtId="0" fontId="22" fillId="33" borderId="49" xfId="0" applyNumberFormat="1" applyFont="1" applyFill="1" applyBorder="1" applyAlignment="1" applyProtection="1">
      <alignment horizontal="center" vertical="center"/>
      <protection/>
    </xf>
    <xf numFmtId="0" fontId="22" fillId="33" borderId="52" xfId="0" applyNumberFormat="1" applyFont="1" applyFill="1" applyBorder="1" applyAlignment="1" applyProtection="1">
      <alignment horizontal="center" vertical="center"/>
      <protection/>
    </xf>
    <xf numFmtId="0" fontId="22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27" xfId="0" applyNumberFormat="1" applyFont="1" applyFill="1" applyBorder="1" applyAlignment="1" applyProtection="1">
      <alignment horizontal="center" vertical="center"/>
      <protection/>
    </xf>
    <xf numFmtId="0" fontId="7" fillId="33" borderId="54" xfId="0" applyNumberFormat="1" applyFont="1" applyFill="1" applyBorder="1" applyAlignment="1" applyProtection="1">
      <alignment horizontal="left" vertical="center"/>
      <protection/>
    </xf>
    <xf numFmtId="0" fontId="7" fillId="33" borderId="27" xfId="0" applyNumberFormat="1" applyFont="1" applyFill="1" applyBorder="1" applyAlignment="1" applyProtection="1">
      <alignment horizontal="left" vertical="center"/>
      <protection/>
    </xf>
    <xf numFmtId="0" fontId="30" fillId="33" borderId="91" xfId="0" applyNumberFormat="1" applyFont="1" applyFill="1" applyBorder="1" applyAlignment="1" applyProtection="1">
      <alignment horizontal="left" vertical="center"/>
      <protection/>
    </xf>
    <xf numFmtId="0" fontId="30" fillId="33" borderId="11" xfId="0" applyNumberFormat="1" applyFont="1" applyFill="1" applyBorder="1" applyAlignment="1" applyProtection="1">
      <alignment horizontal="left" vertical="center"/>
      <protection/>
    </xf>
    <xf numFmtId="0" fontId="30" fillId="33" borderId="29" xfId="0" applyNumberFormat="1" applyFont="1" applyFill="1" applyBorder="1" applyAlignment="1" applyProtection="1">
      <alignment horizontal="left" vertical="center"/>
      <protection/>
    </xf>
    <xf numFmtId="0" fontId="30" fillId="33" borderId="92" xfId="0" applyNumberFormat="1" applyFont="1" applyFill="1" applyBorder="1" applyAlignment="1" applyProtection="1">
      <alignment horizontal="left" vertical="center" wrapText="1"/>
      <protection/>
    </xf>
    <xf numFmtId="0" fontId="30" fillId="33" borderId="86" xfId="0" applyNumberFormat="1" applyFont="1" applyFill="1" applyBorder="1" applyAlignment="1" applyProtection="1">
      <alignment horizontal="left" vertical="center" wrapText="1"/>
      <protection/>
    </xf>
    <xf numFmtId="0" fontId="30" fillId="33" borderId="45" xfId="0" applyNumberFormat="1" applyFont="1" applyFill="1" applyBorder="1" applyAlignment="1" applyProtection="1">
      <alignment horizontal="left" vertical="center" wrapText="1"/>
      <protection/>
    </xf>
    <xf numFmtId="0" fontId="7" fillId="33" borderId="44" xfId="0" applyNumberFormat="1" applyFont="1" applyFill="1" applyBorder="1" applyAlignment="1" applyProtection="1">
      <alignment horizontal="center" vertical="center"/>
      <protection/>
    </xf>
    <xf numFmtId="0" fontId="7" fillId="33" borderId="43" xfId="0" applyNumberFormat="1" applyFont="1" applyFill="1" applyBorder="1" applyAlignment="1" applyProtection="1">
      <alignment horizontal="center" vertical="center"/>
      <protection/>
    </xf>
    <xf numFmtId="0" fontId="7" fillId="33" borderId="55" xfId="0" applyNumberFormat="1" applyFont="1" applyFill="1" applyBorder="1" applyAlignment="1" applyProtection="1">
      <alignment horizontal="center" vertical="center"/>
      <protection/>
    </xf>
    <xf numFmtId="49" fontId="4" fillId="33" borderId="27" xfId="0" applyNumberFormat="1" applyFont="1" applyFill="1" applyBorder="1" applyAlignment="1" applyProtection="1">
      <alignment horizontal="center" vertical="center"/>
      <protection/>
    </xf>
    <xf numFmtId="49" fontId="4" fillId="33" borderId="55" xfId="0" applyNumberFormat="1" applyFont="1" applyFill="1" applyBorder="1" applyAlignment="1" applyProtection="1">
      <alignment horizontal="center" vertical="center"/>
      <protection/>
    </xf>
    <xf numFmtId="0" fontId="7" fillId="33" borderId="42" xfId="0" applyNumberFormat="1" applyFont="1" applyFill="1" applyBorder="1" applyAlignment="1" applyProtection="1">
      <alignment horizontal="left" vertical="center"/>
      <protection/>
    </xf>
    <xf numFmtId="0" fontId="7" fillId="33" borderId="44" xfId="0" applyNumberFormat="1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25" fillId="33" borderId="51" xfId="0" applyFont="1" applyFill="1" applyBorder="1" applyAlignment="1" applyProtection="1">
      <alignment horizontal="center" vertical="center" textRotation="90" wrapText="1"/>
      <protection/>
    </xf>
    <xf numFmtId="0" fontId="25" fillId="33" borderId="55" xfId="0" applyFont="1" applyFill="1" applyBorder="1" applyAlignment="1" applyProtection="1">
      <alignment horizontal="center" vertical="center" textRotation="90" wrapText="1"/>
      <protection/>
    </xf>
    <xf numFmtId="0" fontId="22" fillId="33" borderId="52" xfId="0" applyNumberFormat="1" applyFont="1" applyFill="1" applyBorder="1" applyAlignment="1" applyProtection="1">
      <alignment horizontal="center" vertical="center" wrapText="1"/>
      <protection/>
    </xf>
    <xf numFmtId="0" fontId="22" fillId="33" borderId="27" xfId="0" applyNumberFormat="1" applyFont="1" applyFill="1" applyBorder="1" applyAlignment="1" applyProtection="1">
      <alignment horizontal="center" vertical="center" wrapText="1"/>
      <protection/>
    </xf>
    <xf numFmtId="0" fontId="25" fillId="33" borderId="52" xfId="0" applyFont="1" applyFill="1" applyBorder="1" applyAlignment="1" applyProtection="1">
      <alignment horizontal="center" vertical="center" textRotation="90" wrapText="1"/>
      <protection/>
    </xf>
    <xf numFmtId="0" fontId="25" fillId="33" borderId="51" xfId="0" applyFont="1" applyFill="1" applyBorder="1" applyAlignment="1" applyProtection="1">
      <alignment horizontal="center" vertical="center" textRotation="90" wrapText="1"/>
      <protection/>
    </xf>
    <xf numFmtId="0" fontId="25" fillId="33" borderId="27" xfId="0" applyFont="1" applyFill="1" applyBorder="1" applyAlignment="1" applyProtection="1">
      <alignment horizontal="center" vertical="center" textRotation="90" wrapText="1"/>
      <protection/>
    </xf>
    <xf numFmtId="0" fontId="25" fillId="33" borderId="55" xfId="0" applyFont="1" applyFill="1" applyBorder="1" applyAlignment="1" applyProtection="1">
      <alignment horizontal="center" vertical="center" textRotation="90" wrapText="1"/>
      <protection/>
    </xf>
    <xf numFmtId="0" fontId="22" fillId="33" borderId="88" xfId="0" applyNumberFormat="1" applyFont="1" applyFill="1" applyBorder="1" applyAlignment="1" applyProtection="1">
      <alignment horizontal="center" vertical="center"/>
      <protection/>
    </xf>
    <xf numFmtId="0" fontId="22" fillId="33" borderId="74" xfId="0" applyNumberFormat="1" applyFont="1" applyFill="1" applyBorder="1" applyAlignment="1" applyProtection="1">
      <alignment horizontal="center" vertical="center"/>
      <protection/>
    </xf>
    <xf numFmtId="0" fontId="22" fillId="33" borderId="84" xfId="0" applyNumberFormat="1" applyFont="1" applyFill="1" applyBorder="1" applyAlignment="1" applyProtection="1">
      <alignment horizontal="center" vertical="center"/>
      <protection/>
    </xf>
    <xf numFmtId="0" fontId="22" fillId="33" borderId="89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2" fillId="33" borderId="60" xfId="0" applyNumberFormat="1" applyFont="1" applyFill="1" applyBorder="1" applyAlignment="1" applyProtection="1">
      <alignment horizontal="center" vertical="center"/>
      <protection/>
    </xf>
    <xf numFmtId="0" fontId="22" fillId="33" borderId="90" xfId="0" applyNumberFormat="1" applyFont="1" applyFill="1" applyBorder="1" applyAlignment="1" applyProtection="1">
      <alignment horizontal="center" vertical="center"/>
      <protection/>
    </xf>
    <xf numFmtId="0" fontId="22" fillId="33" borderId="10" xfId="0" applyNumberFormat="1" applyFont="1" applyFill="1" applyBorder="1" applyAlignment="1" applyProtection="1">
      <alignment horizontal="center" vertical="center"/>
      <protection/>
    </xf>
    <xf numFmtId="0" fontId="22" fillId="33" borderId="23" xfId="0" applyNumberFormat="1" applyFont="1" applyFill="1" applyBorder="1" applyAlignment="1" applyProtection="1">
      <alignment horizontal="center" vertical="center"/>
      <protection/>
    </xf>
    <xf numFmtId="0" fontId="4" fillId="33" borderId="30" xfId="0" applyFont="1" applyFill="1" applyBorder="1" applyAlignment="1" applyProtection="1">
      <alignment horizontal="center" vertical="center"/>
      <protection/>
    </xf>
    <xf numFmtId="0" fontId="4" fillId="33" borderId="69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 vertical="top"/>
      <protection/>
    </xf>
    <xf numFmtId="0" fontId="13" fillId="33" borderId="55" xfId="0" applyFont="1" applyFill="1" applyBorder="1" applyAlignment="1" applyProtection="1">
      <alignment horizontal="center" vertical="center"/>
      <protection/>
    </xf>
    <xf numFmtId="0" fontId="13" fillId="33" borderId="43" xfId="0" applyFont="1" applyFill="1" applyBorder="1" applyAlignment="1" applyProtection="1">
      <alignment horizontal="center" vertical="center"/>
      <protection/>
    </xf>
    <xf numFmtId="0" fontId="26" fillId="33" borderId="93" xfId="0" applyNumberFormat="1" applyFont="1" applyFill="1" applyBorder="1" applyAlignment="1" applyProtection="1">
      <alignment horizontal="center" vertical="center"/>
      <protection/>
    </xf>
    <xf numFmtId="0" fontId="26" fillId="33" borderId="39" xfId="0" applyNumberFormat="1" applyFont="1" applyFill="1" applyBorder="1" applyAlignment="1" applyProtection="1">
      <alignment horizontal="center" vertical="center"/>
      <protection/>
    </xf>
    <xf numFmtId="0" fontId="26" fillId="33" borderId="74" xfId="0" applyNumberFormat="1" applyFont="1" applyFill="1" applyBorder="1" applyAlignment="1" applyProtection="1">
      <alignment horizontal="center"/>
      <protection/>
    </xf>
    <xf numFmtId="0" fontId="19" fillId="33" borderId="94" xfId="0" applyNumberFormat="1" applyFont="1" applyFill="1" applyBorder="1" applyAlignment="1" applyProtection="1">
      <alignment horizontal="center" vertical="center"/>
      <protection/>
    </xf>
    <xf numFmtId="0" fontId="26" fillId="33" borderId="94" xfId="0" applyNumberFormat="1" applyFont="1" applyFill="1" applyBorder="1" applyAlignment="1" applyProtection="1">
      <alignment horizontal="center" vertical="center"/>
      <protection/>
    </xf>
    <xf numFmtId="0" fontId="26" fillId="0" borderId="93" xfId="0" applyNumberFormat="1" applyFont="1" applyFill="1" applyBorder="1" applyAlignment="1" applyProtection="1">
      <alignment horizontal="center" vertical="center"/>
      <protection/>
    </xf>
    <xf numFmtId="0" fontId="26" fillId="0" borderId="39" xfId="0" applyNumberFormat="1" applyFont="1" applyFill="1" applyBorder="1" applyAlignment="1" applyProtection="1">
      <alignment horizontal="center" vertical="center"/>
      <protection/>
    </xf>
    <xf numFmtId="192" fontId="8" fillId="33" borderId="0" xfId="0" applyNumberFormat="1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>
      <alignment horizontal="center" wrapText="1"/>
    </xf>
    <xf numFmtId="190" fontId="26" fillId="0" borderId="94" xfId="0" applyNumberFormat="1" applyFont="1" applyFill="1" applyBorder="1" applyAlignment="1" applyProtection="1">
      <alignment horizontal="center" vertical="center"/>
      <protection/>
    </xf>
    <xf numFmtId="0" fontId="26" fillId="33" borderId="74" xfId="0" applyNumberFormat="1" applyFont="1" applyFill="1" applyBorder="1" applyAlignment="1" applyProtection="1">
      <alignment horizontal="center" vertical="center"/>
      <protection/>
    </xf>
    <xf numFmtId="0" fontId="26" fillId="33" borderId="0" xfId="0" applyNumberFormat="1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left" vertical="center" indent="12"/>
      <protection/>
    </xf>
    <xf numFmtId="0" fontId="6" fillId="33" borderId="0" xfId="0" applyNumberFormat="1" applyFont="1" applyFill="1" applyBorder="1" applyAlignment="1" applyProtection="1">
      <alignment horizontal="left" vertical="center" indent="12"/>
      <protection/>
    </xf>
    <xf numFmtId="0" fontId="19" fillId="33" borderId="0" xfId="0" applyNumberFormat="1" applyFont="1" applyFill="1" applyBorder="1" applyAlignment="1" applyProtection="1">
      <alignment horizontal="center" vertical="center"/>
      <protection/>
    </xf>
    <xf numFmtId="192" fontId="13" fillId="0" borderId="93" xfId="0" applyNumberFormat="1" applyFont="1" applyFill="1" applyBorder="1" applyAlignment="1" applyProtection="1">
      <alignment horizontal="center" vertical="center"/>
      <protection/>
    </xf>
    <xf numFmtId="192" fontId="13" fillId="0" borderId="38" xfId="0" applyNumberFormat="1" applyFont="1" applyFill="1" applyBorder="1" applyAlignment="1" applyProtection="1">
      <alignment horizontal="center" vertical="center"/>
      <protection/>
    </xf>
    <xf numFmtId="192" fontId="13" fillId="0" borderId="39" xfId="0" applyNumberFormat="1" applyFont="1" applyFill="1" applyBorder="1" applyAlignment="1" applyProtection="1">
      <alignment horizontal="center" vertical="center"/>
      <protection/>
    </xf>
    <xf numFmtId="192" fontId="13" fillId="0" borderId="33" xfId="0" applyNumberFormat="1" applyFont="1" applyFill="1" applyBorder="1" applyAlignment="1" applyProtection="1">
      <alignment horizontal="center" vertical="center" textRotation="90" wrapText="1"/>
      <protection/>
    </xf>
    <xf numFmtId="192" fontId="13" fillId="0" borderId="61" xfId="0" applyNumberFormat="1" applyFont="1" applyFill="1" applyBorder="1" applyAlignment="1" applyProtection="1">
      <alignment horizontal="center" vertical="center" textRotation="90" wrapText="1"/>
      <protection/>
    </xf>
    <xf numFmtId="192" fontId="13" fillId="0" borderId="21" xfId="0" applyNumberFormat="1" applyFont="1" applyFill="1" applyBorder="1" applyAlignment="1" applyProtection="1">
      <alignment horizontal="center" vertical="center" textRotation="90" wrapText="1"/>
      <protection/>
    </xf>
    <xf numFmtId="192" fontId="13" fillId="0" borderId="59" xfId="0" applyNumberFormat="1" applyFont="1" applyFill="1" applyBorder="1" applyAlignment="1" applyProtection="1">
      <alignment horizontal="center" vertical="center" textRotation="90" wrapText="1"/>
      <protection/>
    </xf>
    <xf numFmtId="192" fontId="13" fillId="0" borderId="62" xfId="0" applyNumberFormat="1" applyFont="1" applyFill="1" applyBorder="1" applyAlignment="1" applyProtection="1">
      <alignment horizontal="center" vertical="center" textRotation="90" wrapText="1"/>
      <protection/>
    </xf>
    <xf numFmtId="192" fontId="13" fillId="0" borderId="56" xfId="0" applyNumberFormat="1" applyFont="1" applyFill="1" applyBorder="1" applyAlignment="1" applyProtection="1">
      <alignment horizontal="center" vertical="center" textRotation="90" wrapText="1"/>
      <protection/>
    </xf>
    <xf numFmtId="192" fontId="13" fillId="0" borderId="27" xfId="0" applyNumberFormat="1" applyFont="1" applyFill="1" applyBorder="1" applyAlignment="1" applyProtection="1">
      <alignment horizontal="center" vertical="center" textRotation="90" wrapText="1"/>
      <protection/>
    </xf>
    <xf numFmtId="192" fontId="10" fillId="33" borderId="0" xfId="0" applyNumberFormat="1" applyFont="1" applyFill="1" applyBorder="1" applyAlignment="1" applyProtection="1">
      <alignment horizontal="left" vertical="center"/>
      <protection/>
    </xf>
    <xf numFmtId="0" fontId="8" fillId="0" borderId="93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192" fontId="13" fillId="0" borderId="41" xfId="0" applyNumberFormat="1" applyFont="1" applyFill="1" applyBorder="1" applyAlignment="1" applyProtection="1">
      <alignment horizontal="center" vertical="center" textRotation="90" wrapText="1"/>
      <protection/>
    </xf>
    <xf numFmtId="192" fontId="13" fillId="0" borderId="55" xfId="0" applyNumberFormat="1" applyFont="1" applyFill="1" applyBorder="1" applyAlignment="1" applyProtection="1">
      <alignment horizontal="center" vertical="center" textRotation="90" wrapText="1"/>
      <protection/>
    </xf>
    <xf numFmtId="0" fontId="26" fillId="33" borderId="38" xfId="0" applyNumberFormat="1" applyFont="1" applyFill="1" applyBorder="1" applyAlignment="1" applyProtection="1">
      <alignment horizontal="center" vertical="center"/>
      <protection/>
    </xf>
    <xf numFmtId="0" fontId="26" fillId="33" borderId="76" xfId="0" applyNumberFormat="1" applyFont="1" applyFill="1" applyBorder="1" applyAlignment="1" applyProtection="1">
      <alignment horizontal="center"/>
      <protection/>
    </xf>
    <xf numFmtId="0" fontId="26" fillId="33" borderId="94" xfId="0" applyNumberFormat="1" applyFont="1" applyFill="1" applyBorder="1" applyAlignment="1" applyProtection="1">
      <alignment horizontal="center"/>
      <protection/>
    </xf>
    <xf numFmtId="192" fontId="19" fillId="0" borderId="46" xfId="0" applyNumberFormat="1" applyFont="1" applyFill="1" applyBorder="1" applyAlignment="1" applyProtection="1">
      <alignment horizontal="center" vertical="center"/>
      <protection/>
    </xf>
    <xf numFmtId="192" fontId="19" fillId="0" borderId="0" xfId="0" applyNumberFormat="1" applyFont="1" applyFill="1" applyBorder="1" applyAlignment="1" applyProtection="1">
      <alignment horizontal="center" vertical="center"/>
      <protection/>
    </xf>
    <xf numFmtId="192" fontId="13" fillId="0" borderId="35" xfId="0" applyNumberFormat="1" applyFont="1" applyFill="1" applyBorder="1" applyAlignment="1" applyProtection="1">
      <alignment horizontal="center" vertical="center" textRotation="90" wrapText="1"/>
      <protection/>
    </xf>
    <xf numFmtId="192" fontId="13" fillId="0" borderId="60" xfId="0" applyNumberFormat="1" applyFont="1" applyFill="1" applyBorder="1" applyAlignment="1" applyProtection="1">
      <alignment horizontal="center" vertical="center" textRotation="90" wrapText="1"/>
      <protection/>
    </xf>
    <xf numFmtId="192" fontId="13" fillId="0" borderId="23" xfId="0" applyNumberFormat="1" applyFont="1" applyFill="1" applyBorder="1" applyAlignment="1" applyProtection="1">
      <alignment horizontal="center" vertical="center" textRotation="90" wrapText="1"/>
      <protection/>
    </xf>
    <xf numFmtId="192" fontId="13" fillId="0" borderId="68" xfId="0" applyNumberFormat="1" applyFont="1" applyFill="1" applyBorder="1" applyAlignment="1" applyProtection="1">
      <alignment horizontal="center" vertical="center" textRotation="90" wrapText="1"/>
      <protection/>
    </xf>
    <xf numFmtId="192" fontId="13" fillId="0" borderId="40" xfId="0" applyNumberFormat="1" applyFont="1" applyFill="1" applyBorder="1" applyAlignment="1" applyProtection="1">
      <alignment horizontal="center" vertical="center" textRotation="90" wrapText="1"/>
      <protection/>
    </xf>
    <xf numFmtId="192" fontId="13" fillId="0" borderId="49" xfId="0" applyNumberFormat="1" applyFont="1" applyFill="1" applyBorder="1" applyAlignment="1" applyProtection="1">
      <alignment horizontal="center" vertical="center"/>
      <protection/>
    </xf>
    <xf numFmtId="192" fontId="13" fillId="0" borderId="53" xfId="0" applyNumberFormat="1" applyFont="1" applyFill="1" applyBorder="1" applyAlignment="1" applyProtection="1">
      <alignment horizontal="center" vertical="center"/>
      <protection/>
    </xf>
    <xf numFmtId="192" fontId="13" fillId="0" borderId="51" xfId="0" applyNumberFormat="1" applyFont="1" applyFill="1" applyBorder="1" applyAlignment="1" applyProtection="1">
      <alignment horizontal="center" vertical="center"/>
      <protection/>
    </xf>
    <xf numFmtId="192" fontId="13" fillId="0" borderId="57" xfId="0" applyNumberFormat="1" applyFont="1" applyFill="1" applyBorder="1" applyAlignment="1" applyProtection="1">
      <alignment horizontal="center" vertical="center"/>
      <protection/>
    </xf>
    <xf numFmtId="192" fontId="13" fillId="0" borderId="78" xfId="0" applyNumberFormat="1" applyFont="1" applyFill="1" applyBorder="1" applyAlignment="1" applyProtection="1">
      <alignment horizontal="center" vertical="center"/>
      <protection/>
    </xf>
    <xf numFmtId="192" fontId="2" fillId="0" borderId="54" xfId="0" applyNumberFormat="1" applyFont="1" applyFill="1" applyBorder="1" applyAlignment="1" applyProtection="1">
      <alignment horizontal="center" vertical="center" textRotation="90" wrapText="1"/>
      <protection/>
    </xf>
    <xf numFmtId="192" fontId="13" fillId="0" borderId="29" xfId="0" applyNumberFormat="1" applyFont="1" applyFill="1" applyBorder="1" applyAlignment="1" applyProtection="1">
      <alignment horizontal="center" vertical="center" textRotation="90" wrapText="1"/>
      <protection/>
    </xf>
    <xf numFmtId="192" fontId="18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63" xfId="0" applyNumberFormat="1" applyFont="1" applyFill="1" applyBorder="1" applyAlignment="1" applyProtection="1">
      <alignment horizontal="center" vertical="center" textRotation="90"/>
      <protection/>
    </xf>
    <xf numFmtId="0" fontId="13" fillId="0" borderId="62" xfId="0" applyNumberFormat="1" applyFont="1" applyFill="1" applyBorder="1" applyAlignment="1" applyProtection="1">
      <alignment horizontal="center" vertical="center" textRotation="90"/>
      <protection/>
    </xf>
    <xf numFmtId="0" fontId="13" fillId="0" borderId="56" xfId="0" applyNumberFormat="1" applyFont="1" applyFill="1" applyBorder="1" applyAlignment="1" applyProtection="1">
      <alignment horizontal="center" vertical="center" textRotation="90"/>
      <protection/>
    </xf>
    <xf numFmtId="192" fontId="7" fillId="0" borderId="88" xfId="0" applyNumberFormat="1" applyFont="1" applyFill="1" applyBorder="1" applyAlignment="1" applyProtection="1">
      <alignment horizontal="center" vertical="center" wrapText="1"/>
      <protection/>
    </xf>
    <xf numFmtId="192" fontId="7" fillId="0" borderId="95" xfId="0" applyNumberFormat="1" applyFont="1" applyFill="1" applyBorder="1" applyAlignment="1" applyProtection="1">
      <alignment horizontal="center" vertical="center" wrapText="1"/>
      <protection/>
    </xf>
    <xf numFmtId="192" fontId="7" fillId="0" borderId="90" xfId="0" applyNumberFormat="1" applyFont="1" applyFill="1" applyBorder="1" applyAlignment="1" applyProtection="1">
      <alignment horizontal="center" vertical="center" wrapText="1"/>
      <protection/>
    </xf>
    <xf numFmtId="192" fontId="7" fillId="0" borderId="96" xfId="0" applyNumberFormat="1" applyFont="1" applyFill="1" applyBorder="1" applyAlignment="1" applyProtection="1">
      <alignment horizontal="center" vertical="center" wrapText="1"/>
      <protection/>
    </xf>
    <xf numFmtId="192" fontId="13" fillId="0" borderId="93" xfId="0" applyNumberFormat="1" applyFont="1" applyFill="1" applyBorder="1" applyAlignment="1" applyProtection="1">
      <alignment horizontal="center" vertical="center" wrapText="1"/>
      <protection/>
    </xf>
    <xf numFmtId="192" fontId="13" fillId="0" borderId="38" xfId="0" applyNumberFormat="1" applyFont="1" applyFill="1" applyBorder="1" applyAlignment="1" applyProtection="1">
      <alignment horizontal="center" vertical="center" wrapText="1"/>
      <protection/>
    </xf>
    <xf numFmtId="192" fontId="13" fillId="0" borderId="39" xfId="0" applyNumberFormat="1" applyFont="1" applyFill="1" applyBorder="1" applyAlignment="1" applyProtection="1">
      <alignment horizontal="center" vertical="center" wrapText="1"/>
      <protection/>
    </xf>
    <xf numFmtId="192" fontId="7" fillId="0" borderId="62" xfId="0" applyNumberFormat="1" applyFont="1" applyFill="1" applyBorder="1" applyAlignment="1" applyProtection="1">
      <alignment horizontal="center" vertical="center" textRotation="90" wrapText="1"/>
      <protection/>
    </xf>
    <xf numFmtId="192" fontId="7" fillId="0" borderId="56" xfId="0" applyNumberFormat="1" applyFont="1" applyFill="1" applyBorder="1" applyAlignment="1" applyProtection="1">
      <alignment horizontal="center" vertical="center" textRotation="90" wrapText="1"/>
      <protection/>
    </xf>
    <xf numFmtId="192" fontId="13" fillId="0" borderId="24" xfId="0" applyNumberFormat="1" applyFont="1" applyFill="1" applyBorder="1" applyAlignment="1" applyProtection="1">
      <alignment horizontal="center" vertical="center"/>
      <protection/>
    </xf>
    <xf numFmtId="192" fontId="2" fillId="0" borderId="10" xfId="0" applyNumberFormat="1" applyFont="1" applyFill="1" applyBorder="1" applyAlignment="1" applyProtection="1">
      <alignment horizontal="center" vertical="center"/>
      <protection/>
    </xf>
    <xf numFmtId="192" fontId="2" fillId="0" borderId="23" xfId="0" applyNumberFormat="1" applyFont="1" applyFill="1" applyBorder="1" applyAlignment="1" applyProtection="1">
      <alignment horizontal="center" vertical="center"/>
      <protection/>
    </xf>
    <xf numFmtId="192" fontId="13" fillId="0" borderId="52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238125</xdr:rowOff>
    </xdr:from>
    <xdr:to>
      <xdr:col>12</xdr:col>
      <xdr:colOff>409575</xdr:colOff>
      <xdr:row>4</xdr:row>
      <xdr:rowOff>904875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8575" y="552450"/>
          <a:ext cx="4486275" cy="184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ЗАТВЕРДЖУЮ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Ректор ВДНЗ України 
"Буковинськ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ий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державний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медичний університет"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______________проф. Т.М. Бойчук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"_____"_________________  201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р.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0"/>
  <sheetViews>
    <sheetView tabSelected="1" zoomScale="70" zoomScaleNormal="70" zoomScaleSheetLayoutView="75" zoomScalePageLayoutView="0" workbookViewId="0" topLeftCell="B1">
      <selection activeCell="U43" sqref="U43"/>
    </sheetView>
  </sheetViews>
  <sheetFormatPr defaultColWidth="10.125" defaultRowHeight="12.75"/>
  <cols>
    <col min="1" max="1" width="2.75390625" style="42" hidden="1" customWidth="1"/>
    <col min="2" max="2" width="4.375" style="42" customWidth="1"/>
    <col min="3" max="3" width="4.75390625" style="42" customWidth="1"/>
    <col min="4" max="4" width="4.25390625" style="42" customWidth="1"/>
    <col min="5" max="7" width="5.125" style="42" customWidth="1"/>
    <col min="8" max="8" width="5.375" style="42" customWidth="1"/>
    <col min="9" max="10" width="4.875" style="42" customWidth="1"/>
    <col min="11" max="11" width="4.625" style="42" customWidth="1"/>
    <col min="12" max="12" width="5.375" style="42" customWidth="1"/>
    <col min="13" max="13" width="5.625" style="42" customWidth="1"/>
    <col min="14" max="14" width="4.875" style="43" customWidth="1"/>
    <col min="15" max="15" width="5.00390625" style="43" customWidth="1"/>
    <col min="16" max="16" width="4.375" style="44" customWidth="1"/>
    <col min="17" max="17" width="5.00390625" style="44" customWidth="1"/>
    <col min="18" max="18" width="5.375" style="45" customWidth="1"/>
    <col min="19" max="23" width="4.375" style="45" customWidth="1"/>
    <col min="24" max="24" width="4.625" style="45" customWidth="1"/>
    <col min="25" max="25" width="5.125" style="45" customWidth="1"/>
    <col min="26" max="28" width="4.375" style="45" customWidth="1"/>
    <col min="29" max="32" width="4.375" style="46" customWidth="1"/>
    <col min="33" max="54" width="4.375" style="42" customWidth="1"/>
    <col min="55" max="55" width="3.25390625" style="42" customWidth="1"/>
    <col min="56" max="16384" width="10.125" style="42" customWidth="1"/>
  </cols>
  <sheetData>
    <row r="1" spans="1:55" ht="24.7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  <c r="O1" s="59"/>
      <c r="P1" s="60"/>
      <c r="Q1" s="60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2"/>
      <c r="AD1" s="62"/>
      <c r="AE1" s="62"/>
      <c r="AF1" s="62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607" t="s">
        <v>78</v>
      </c>
      <c r="AY1" s="607"/>
      <c r="AZ1" s="607"/>
      <c r="BA1" s="607"/>
      <c r="BB1" s="607"/>
      <c r="BC1" s="58"/>
    </row>
    <row r="2" spans="1:55" ht="22.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9"/>
      <c r="O2" s="59"/>
      <c r="P2" s="60"/>
      <c r="Q2" s="60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2"/>
      <c r="AD2" s="62"/>
      <c r="AE2" s="62"/>
      <c r="AF2" s="62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</row>
    <row r="3" spans="1:56" ht="35.25" customHeight="1">
      <c r="A3" s="58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27" t="s">
        <v>65</v>
      </c>
      <c r="O3" s="627"/>
      <c r="P3" s="627"/>
      <c r="Q3" s="627"/>
      <c r="R3" s="627"/>
      <c r="S3" s="627"/>
      <c r="T3" s="627"/>
      <c r="U3" s="627"/>
      <c r="V3" s="627"/>
      <c r="W3" s="627"/>
      <c r="X3" s="627"/>
      <c r="Y3" s="627"/>
      <c r="Z3" s="627"/>
      <c r="AA3" s="627"/>
      <c r="AB3" s="627"/>
      <c r="AC3" s="627"/>
      <c r="AD3" s="627"/>
      <c r="AE3" s="627"/>
      <c r="AF3" s="627"/>
      <c r="AG3" s="627"/>
      <c r="AH3" s="627"/>
      <c r="AI3" s="627"/>
      <c r="AJ3" s="627"/>
      <c r="AK3" s="627"/>
      <c r="AL3" s="627"/>
      <c r="AM3" s="627"/>
      <c r="AN3" s="627"/>
      <c r="AO3" s="627"/>
      <c r="AP3" s="627"/>
      <c r="AQ3" s="627"/>
      <c r="AR3" s="627"/>
      <c r="AS3" s="627"/>
      <c r="AT3" s="627"/>
      <c r="AU3" s="627"/>
      <c r="AV3" s="627"/>
      <c r="AW3" s="627"/>
      <c r="AX3" s="627"/>
      <c r="AY3" s="627"/>
      <c r="AZ3" s="627"/>
      <c r="BA3" s="627"/>
      <c r="BB3" s="627"/>
      <c r="BC3" s="63"/>
      <c r="BD3" s="2"/>
    </row>
    <row r="4" spans="1:59" s="47" customFormat="1" ht="35.25" customHeight="1">
      <c r="A4" s="64"/>
      <c r="B4" s="65" t="s">
        <v>64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27" t="s">
        <v>110</v>
      </c>
      <c r="O4" s="627"/>
      <c r="P4" s="627"/>
      <c r="Q4" s="627"/>
      <c r="R4" s="627"/>
      <c r="S4" s="627"/>
      <c r="T4" s="627"/>
      <c r="U4" s="627"/>
      <c r="V4" s="627"/>
      <c r="W4" s="627"/>
      <c r="X4" s="627"/>
      <c r="Y4" s="627"/>
      <c r="Z4" s="627"/>
      <c r="AA4" s="627"/>
      <c r="AB4" s="627"/>
      <c r="AC4" s="627"/>
      <c r="AD4" s="627"/>
      <c r="AE4" s="627"/>
      <c r="AF4" s="627"/>
      <c r="AG4" s="627"/>
      <c r="AH4" s="627"/>
      <c r="AI4" s="627"/>
      <c r="AJ4" s="627"/>
      <c r="AK4" s="627"/>
      <c r="AL4" s="627"/>
      <c r="AM4" s="627"/>
      <c r="AN4" s="627"/>
      <c r="AO4" s="627"/>
      <c r="AP4" s="627"/>
      <c r="AQ4" s="627"/>
      <c r="AR4" s="627"/>
      <c r="AS4" s="627"/>
      <c r="AT4" s="627"/>
      <c r="AU4" s="627"/>
      <c r="AV4" s="627"/>
      <c r="AW4" s="627"/>
      <c r="AX4" s="627"/>
      <c r="AY4" s="627"/>
      <c r="AZ4" s="627"/>
      <c r="BA4" s="627"/>
      <c r="BB4" s="627"/>
      <c r="BC4" s="65"/>
      <c r="BD4" s="1"/>
      <c r="BE4" s="48"/>
      <c r="BF4" s="48"/>
      <c r="BG4" s="48"/>
    </row>
    <row r="5" spans="1:56" ht="84" customHeight="1">
      <c r="A5" s="58"/>
      <c r="B5" s="536" t="s">
        <v>35</v>
      </c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6"/>
      <c r="R5" s="536"/>
      <c r="S5" s="536"/>
      <c r="T5" s="536"/>
      <c r="U5" s="536"/>
      <c r="V5" s="536"/>
      <c r="W5" s="536"/>
      <c r="X5" s="536"/>
      <c r="Y5" s="536"/>
      <c r="Z5" s="536"/>
      <c r="AA5" s="536"/>
      <c r="AB5" s="536"/>
      <c r="AC5" s="536"/>
      <c r="AD5" s="536"/>
      <c r="AE5" s="536"/>
      <c r="AF5" s="536"/>
      <c r="AG5" s="536"/>
      <c r="AH5" s="536"/>
      <c r="AI5" s="536"/>
      <c r="AJ5" s="536"/>
      <c r="AK5" s="536"/>
      <c r="AL5" s="536"/>
      <c r="AM5" s="536"/>
      <c r="AN5" s="536"/>
      <c r="AO5" s="536"/>
      <c r="AP5" s="536"/>
      <c r="AQ5" s="536"/>
      <c r="AR5" s="536"/>
      <c r="AS5" s="536"/>
      <c r="AT5" s="536"/>
      <c r="AU5" s="536"/>
      <c r="AV5" s="536"/>
      <c r="AW5" s="536"/>
      <c r="AX5" s="536"/>
      <c r="AY5" s="536"/>
      <c r="AZ5" s="536"/>
      <c r="BA5" s="536"/>
      <c r="BB5" s="536"/>
      <c r="BC5" s="536"/>
      <c r="BD5" s="2"/>
    </row>
    <row r="6" spans="1:56" ht="37.5" customHeight="1">
      <c r="A6" s="58"/>
      <c r="B6" s="63"/>
      <c r="C6" s="66"/>
      <c r="D6" s="67" t="s">
        <v>66</v>
      </c>
      <c r="E6" s="68"/>
      <c r="F6" s="68"/>
      <c r="G6" s="68"/>
      <c r="H6" s="69"/>
      <c r="I6" s="69"/>
      <c r="J6" s="69"/>
      <c r="K6" s="69"/>
      <c r="L6" s="69"/>
      <c r="M6" s="70" t="s">
        <v>128</v>
      </c>
      <c r="N6" s="71"/>
      <c r="O6" s="71"/>
      <c r="P6" s="71"/>
      <c r="Q6" s="71"/>
      <c r="R6" s="72"/>
      <c r="S6" s="72"/>
      <c r="T6" s="73"/>
      <c r="U6" s="74" t="s">
        <v>67</v>
      </c>
      <c r="V6" s="75"/>
      <c r="W6" s="75"/>
      <c r="X6" s="76"/>
      <c r="Y6" s="77"/>
      <c r="Z6" s="78"/>
      <c r="AA6" s="78"/>
      <c r="AB6" s="79"/>
      <c r="AC6" s="78"/>
      <c r="AD6" s="80" t="s">
        <v>126</v>
      </c>
      <c r="AE6" s="81"/>
      <c r="AF6" s="78"/>
      <c r="AG6" s="78"/>
      <c r="AH6" s="78"/>
      <c r="AI6" s="78"/>
      <c r="AJ6" s="78"/>
      <c r="AK6" s="63"/>
      <c r="AL6" s="63"/>
      <c r="AM6" s="63"/>
      <c r="AN6" s="74" t="s">
        <v>68</v>
      </c>
      <c r="AO6" s="63"/>
      <c r="AP6" s="82"/>
      <c r="AQ6" s="82"/>
      <c r="AR6" s="83"/>
      <c r="AS6" s="83"/>
      <c r="AT6" s="83"/>
      <c r="AU6" s="83"/>
      <c r="AV6" s="80" t="s">
        <v>113</v>
      </c>
      <c r="AW6" s="84"/>
      <c r="AX6" s="84"/>
      <c r="AY6" s="84"/>
      <c r="AZ6" s="84"/>
      <c r="BA6" s="84"/>
      <c r="BB6" s="84"/>
      <c r="BC6" s="85"/>
      <c r="BD6" s="2"/>
    </row>
    <row r="7" spans="1:56" ht="37.5" customHeight="1">
      <c r="A7" s="58"/>
      <c r="B7" s="86"/>
      <c r="C7" s="87"/>
      <c r="D7" s="88" t="s">
        <v>69</v>
      </c>
      <c r="E7" s="89"/>
      <c r="F7" s="89"/>
      <c r="G7" s="89"/>
      <c r="H7" s="89"/>
      <c r="I7" s="90"/>
      <c r="J7" s="91"/>
      <c r="K7" s="91"/>
      <c r="L7" s="70" t="s">
        <v>127</v>
      </c>
      <c r="M7" s="91"/>
      <c r="N7" s="90"/>
      <c r="O7" s="90"/>
      <c r="P7" s="92"/>
      <c r="Q7" s="93"/>
      <c r="R7" s="94"/>
      <c r="S7" s="94"/>
      <c r="T7" s="94"/>
      <c r="U7" s="95"/>
      <c r="V7" s="95"/>
      <c r="W7" s="95"/>
      <c r="X7" s="96"/>
      <c r="Y7" s="97"/>
      <c r="Z7" s="98"/>
      <c r="AA7" s="99"/>
      <c r="AB7" s="95"/>
      <c r="AC7" s="100"/>
      <c r="AD7" s="95"/>
      <c r="AE7" s="101"/>
      <c r="AF7" s="101"/>
      <c r="AG7" s="101"/>
      <c r="AH7" s="101"/>
      <c r="AI7" s="101"/>
      <c r="AJ7" s="101"/>
      <c r="AK7" s="102"/>
      <c r="AL7" s="85"/>
      <c r="AM7" s="85"/>
      <c r="AN7" s="74" t="s">
        <v>70</v>
      </c>
      <c r="AO7" s="63"/>
      <c r="AP7" s="103"/>
      <c r="AQ7" s="103"/>
      <c r="AR7" s="103"/>
      <c r="AS7" s="93"/>
      <c r="AT7" s="93"/>
      <c r="AU7" s="93"/>
      <c r="AV7" s="80" t="s">
        <v>112</v>
      </c>
      <c r="AW7" s="104"/>
      <c r="AX7" s="104"/>
      <c r="AY7" s="104"/>
      <c r="AZ7" s="104"/>
      <c r="BA7" s="104"/>
      <c r="BB7" s="104"/>
      <c r="BC7" s="85"/>
      <c r="BD7" s="2"/>
    </row>
    <row r="8" spans="1:56" ht="37.5" customHeight="1">
      <c r="A8" s="58"/>
      <c r="B8" s="63"/>
      <c r="C8" s="87"/>
      <c r="D8" s="88" t="s">
        <v>71</v>
      </c>
      <c r="E8" s="105"/>
      <c r="F8" s="105"/>
      <c r="G8" s="105"/>
      <c r="H8" s="105"/>
      <c r="I8" s="106"/>
      <c r="J8" s="106"/>
      <c r="K8" s="106"/>
      <c r="L8" s="106"/>
      <c r="M8" s="70" t="s">
        <v>36</v>
      </c>
      <c r="N8" s="90"/>
      <c r="O8" s="90"/>
      <c r="P8" s="92"/>
      <c r="Q8" s="107"/>
      <c r="R8" s="94"/>
      <c r="S8" s="94"/>
      <c r="T8" s="108"/>
      <c r="U8" s="108"/>
      <c r="V8" s="108"/>
      <c r="W8" s="109"/>
      <c r="X8" s="109"/>
      <c r="Y8" s="108"/>
      <c r="Z8" s="110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2"/>
      <c r="AL8" s="112"/>
      <c r="AM8" s="112"/>
      <c r="AN8" s="74" t="s">
        <v>72</v>
      </c>
      <c r="AO8" s="112"/>
      <c r="AP8" s="113"/>
      <c r="AQ8" s="113"/>
      <c r="AR8" s="70" t="s">
        <v>111</v>
      </c>
      <c r="AS8" s="70"/>
      <c r="AT8" s="114"/>
      <c r="AU8" s="114"/>
      <c r="AV8" s="114"/>
      <c r="AW8" s="115"/>
      <c r="AX8" s="115"/>
      <c r="AY8" s="115"/>
      <c r="AZ8" s="115"/>
      <c r="BA8" s="115"/>
      <c r="BB8" s="115"/>
      <c r="BC8" s="116"/>
      <c r="BD8" s="2"/>
    </row>
    <row r="9" spans="1:56" ht="20.25">
      <c r="A9" s="58"/>
      <c r="B9" s="63"/>
      <c r="C9" s="117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63"/>
      <c r="O9" s="63"/>
      <c r="P9" s="119"/>
      <c r="Q9" s="120"/>
      <c r="R9" s="121"/>
      <c r="S9" s="121"/>
      <c r="T9" s="121"/>
      <c r="U9" s="122"/>
      <c r="V9" s="123"/>
      <c r="W9" s="123"/>
      <c r="X9" s="123"/>
      <c r="Y9" s="124"/>
      <c r="Z9" s="125"/>
      <c r="AA9" s="124"/>
      <c r="AB9" s="126"/>
      <c r="AC9" s="127"/>
      <c r="AD9" s="85"/>
      <c r="AE9" s="85"/>
      <c r="AF9" s="128"/>
      <c r="AG9" s="128"/>
      <c r="AH9" s="128"/>
      <c r="AI9" s="128"/>
      <c r="AJ9" s="85"/>
      <c r="AK9" s="85"/>
      <c r="AL9" s="85"/>
      <c r="AM9" s="85"/>
      <c r="AN9" s="85"/>
      <c r="AO9" s="63"/>
      <c r="AP9" s="103"/>
      <c r="AQ9" s="103"/>
      <c r="AR9" s="103"/>
      <c r="AS9" s="103"/>
      <c r="AT9" s="103"/>
      <c r="AU9" s="103"/>
      <c r="AV9" s="103"/>
      <c r="AW9" s="127"/>
      <c r="AX9" s="127"/>
      <c r="AY9" s="127"/>
      <c r="AZ9" s="127"/>
      <c r="BA9" s="127"/>
      <c r="BB9" s="127"/>
      <c r="BC9" s="127"/>
      <c r="BD9" s="2"/>
    </row>
    <row r="10" spans="1:56" ht="28.5" customHeight="1">
      <c r="A10" s="58"/>
      <c r="B10" s="540" t="s">
        <v>80</v>
      </c>
      <c r="C10" s="540"/>
      <c r="D10" s="540"/>
      <c r="E10" s="540"/>
      <c r="F10" s="540"/>
      <c r="G10" s="540"/>
      <c r="H10" s="540"/>
      <c r="I10" s="540"/>
      <c r="J10" s="540"/>
      <c r="K10" s="540"/>
      <c r="L10" s="540"/>
      <c r="M10" s="540"/>
      <c r="N10" s="540"/>
      <c r="O10" s="540"/>
      <c r="P10" s="540"/>
      <c r="Q10" s="540"/>
      <c r="R10" s="540"/>
      <c r="S10" s="540"/>
      <c r="T10" s="540"/>
      <c r="U10" s="540"/>
      <c r="V10" s="540"/>
      <c r="W10" s="540"/>
      <c r="X10" s="540"/>
      <c r="Y10" s="540"/>
      <c r="Z10" s="540"/>
      <c r="AA10" s="540"/>
      <c r="AB10" s="540"/>
      <c r="AC10" s="540"/>
      <c r="AD10" s="540"/>
      <c r="AE10" s="540"/>
      <c r="AF10" s="540"/>
      <c r="AG10" s="540"/>
      <c r="AH10" s="540"/>
      <c r="AI10" s="540"/>
      <c r="AJ10" s="540"/>
      <c r="AK10" s="540"/>
      <c r="AL10" s="540"/>
      <c r="AM10" s="540"/>
      <c r="AN10" s="540"/>
      <c r="AO10" s="540"/>
      <c r="AP10" s="540"/>
      <c r="AQ10" s="540"/>
      <c r="AR10" s="540"/>
      <c r="AS10" s="540"/>
      <c r="AT10" s="540"/>
      <c r="AU10" s="540"/>
      <c r="AV10" s="540"/>
      <c r="AW10" s="540"/>
      <c r="AX10" s="540"/>
      <c r="AY10" s="129"/>
      <c r="AZ10" s="63"/>
      <c r="BA10" s="63"/>
      <c r="BB10" s="63"/>
      <c r="BC10" s="63"/>
      <c r="BD10" s="2"/>
    </row>
    <row r="11" spans="1:56" ht="17.25" customHeight="1" thickBot="1">
      <c r="A11" s="58"/>
      <c r="B11" s="63"/>
      <c r="C11" s="63"/>
      <c r="D11" s="63"/>
      <c r="E11" s="63"/>
      <c r="F11" s="63"/>
      <c r="G11" s="130"/>
      <c r="H11" s="130"/>
      <c r="I11" s="130"/>
      <c r="J11" s="130"/>
      <c r="K11" s="130"/>
      <c r="L11" s="130"/>
      <c r="M11" s="130"/>
      <c r="N11" s="130"/>
      <c r="O11" s="130"/>
      <c r="P11" s="131"/>
      <c r="Q11" s="131"/>
      <c r="R11" s="132"/>
      <c r="S11" s="132"/>
      <c r="T11" s="132"/>
      <c r="U11" s="132"/>
      <c r="V11" s="133"/>
      <c r="W11" s="133"/>
      <c r="X11" s="133"/>
      <c r="Y11" s="133"/>
      <c r="Z11" s="134"/>
      <c r="AA11" s="134"/>
      <c r="AB11" s="134"/>
      <c r="AC11" s="135"/>
      <c r="AD11" s="136"/>
      <c r="AE11" s="136"/>
      <c r="AF11" s="136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129"/>
      <c r="AZ11" s="63"/>
      <c r="BA11" s="63"/>
      <c r="BB11" s="63"/>
      <c r="BC11" s="63"/>
      <c r="BD11" s="2"/>
    </row>
    <row r="12" spans="1:56" s="49" customFormat="1" ht="24.75" customHeight="1" thickTop="1">
      <c r="A12" s="137"/>
      <c r="B12" s="541" t="s">
        <v>37</v>
      </c>
      <c r="C12" s="543" t="s">
        <v>38</v>
      </c>
      <c r="D12" s="544"/>
      <c r="E12" s="544"/>
      <c r="F12" s="545"/>
      <c r="G12" s="546" t="s">
        <v>39</v>
      </c>
      <c r="H12" s="546"/>
      <c r="I12" s="546"/>
      <c r="J12" s="546"/>
      <c r="K12" s="546"/>
      <c r="L12" s="547" t="s">
        <v>40</v>
      </c>
      <c r="M12" s="548"/>
      <c r="N12" s="548"/>
      <c r="O12" s="548"/>
      <c r="P12" s="549"/>
      <c r="Q12" s="548" t="s">
        <v>41</v>
      </c>
      <c r="R12" s="548"/>
      <c r="S12" s="548"/>
      <c r="T12" s="548"/>
      <c r="U12" s="537" t="s">
        <v>42</v>
      </c>
      <c r="V12" s="538"/>
      <c r="W12" s="538"/>
      <c r="X12" s="538"/>
      <c r="Y12" s="539"/>
      <c r="Z12" s="538" t="s">
        <v>43</v>
      </c>
      <c r="AA12" s="538"/>
      <c r="AB12" s="538"/>
      <c r="AC12" s="538"/>
      <c r="AD12" s="537" t="s">
        <v>44</v>
      </c>
      <c r="AE12" s="538"/>
      <c r="AF12" s="538"/>
      <c r="AG12" s="538"/>
      <c r="AH12" s="537" t="s">
        <v>45</v>
      </c>
      <c r="AI12" s="538"/>
      <c r="AJ12" s="538"/>
      <c r="AK12" s="539"/>
      <c r="AL12" s="537" t="s">
        <v>46</v>
      </c>
      <c r="AM12" s="538"/>
      <c r="AN12" s="538"/>
      <c r="AO12" s="539"/>
      <c r="AP12" s="537" t="s">
        <v>47</v>
      </c>
      <c r="AQ12" s="538"/>
      <c r="AR12" s="538"/>
      <c r="AS12" s="539"/>
      <c r="AT12" s="537" t="s">
        <v>48</v>
      </c>
      <c r="AU12" s="538"/>
      <c r="AV12" s="538"/>
      <c r="AW12" s="539"/>
      <c r="AX12" s="537" t="s">
        <v>49</v>
      </c>
      <c r="AY12" s="538"/>
      <c r="AZ12" s="538"/>
      <c r="BA12" s="538"/>
      <c r="BB12" s="539"/>
      <c r="BC12" s="138"/>
      <c r="BD12" s="3"/>
    </row>
    <row r="13" spans="1:56" s="50" customFormat="1" ht="24.75" customHeight="1" thickBot="1">
      <c r="A13" s="139"/>
      <c r="B13" s="542"/>
      <c r="C13" s="140">
        <v>1</v>
      </c>
      <c r="D13" s="141">
        <f>C13+1</f>
        <v>2</v>
      </c>
      <c r="E13" s="141">
        <f aca="true" t="shared" si="0" ref="E13:BB13">D13+1</f>
        <v>3</v>
      </c>
      <c r="F13" s="142">
        <f t="shared" si="0"/>
        <v>4</v>
      </c>
      <c r="G13" s="143">
        <f t="shared" si="0"/>
        <v>5</v>
      </c>
      <c r="H13" s="141">
        <f t="shared" si="0"/>
        <v>6</v>
      </c>
      <c r="I13" s="141">
        <f t="shared" si="0"/>
        <v>7</v>
      </c>
      <c r="J13" s="141">
        <f t="shared" si="0"/>
        <v>8</v>
      </c>
      <c r="K13" s="144">
        <f t="shared" si="0"/>
        <v>9</v>
      </c>
      <c r="L13" s="140">
        <f t="shared" si="0"/>
        <v>10</v>
      </c>
      <c r="M13" s="141">
        <f t="shared" si="0"/>
        <v>11</v>
      </c>
      <c r="N13" s="141">
        <f t="shared" si="0"/>
        <v>12</v>
      </c>
      <c r="O13" s="141">
        <f t="shared" si="0"/>
        <v>13</v>
      </c>
      <c r="P13" s="142">
        <f t="shared" si="0"/>
        <v>14</v>
      </c>
      <c r="Q13" s="143">
        <f t="shared" si="0"/>
        <v>15</v>
      </c>
      <c r="R13" s="141">
        <f t="shared" si="0"/>
        <v>16</v>
      </c>
      <c r="S13" s="141">
        <f t="shared" si="0"/>
        <v>17</v>
      </c>
      <c r="T13" s="144">
        <f t="shared" si="0"/>
        <v>18</v>
      </c>
      <c r="U13" s="140">
        <f t="shared" si="0"/>
        <v>19</v>
      </c>
      <c r="V13" s="141">
        <f t="shared" si="0"/>
        <v>20</v>
      </c>
      <c r="W13" s="141">
        <f t="shared" si="0"/>
        <v>21</v>
      </c>
      <c r="X13" s="141">
        <f t="shared" si="0"/>
        <v>22</v>
      </c>
      <c r="Y13" s="142">
        <f t="shared" si="0"/>
        <v>23</v>
      </c>
      <c r="Z13" s="143">
        <f t="shared" si="0"/>
        <v>24</v>
      </c>
      <c r="AA13" s="141">
        <f t="shared" si="0"/>
        <v>25</v>
      </c>
      <c r="AB13" s="141">
        <f t="shared" si="0"/>
        <v>26</v>
      </c>
      <c r="AC13" s="144">
        <f t="shared" si="0"/>
        <v>27</v>
      </c>
      <c r="AD13" s="145">
        <f t="shared" si="0"/>
        <v>28</v>
      </c>
      <c r="AE13" s="141">
        <f t="shared" si="0"/>
        <v>29</v>
      </c>
      <c r="AF13" s="141">
        <f t="shared" si="0"/>
        <v>30</v>
      </c>
      <c r="AG13" s="144">
        <f t="shared" si="0"/>
        <v>31</v>
      </c>
      <c r="AH13" s="145">
        <f t="shared" si="0"/>
        <v>32</v>
      </c>
      <c r="AI13" s="141">
        <f t="shared" si="0"/>
        <v>33</v>
      </c>
      <c r="AJ13" s="141">
        <f t="shared" si="0"/>
        <v>34</v>
      </c>
      <c r="AK13" s="144">
        <f t="shared" si="0"/>
        <v>35</v>
      </c>
      <c r="AL13" s="145">
        <f t="shared" si="0"/>
        <v>36</v>
      </c>
      <c r="AM13" s="141">
        <f t="shared" si="0"/>
        <v>37</v>
      </c>
      <c r="AN13" s="141">
        <f t="shared" si="0"/>
        <v>38</v>
      </c>
      <c r="AO13" s="144">
        <f t="shared" si="0"/>
        <v>39</v>
      </c>
      <c r="AP13" s="145">
        <f t="shared" si="0"/>
        <v>40</v>
      </c>
      <c r="AQ13" s="141">
        <f t="shared" si="0"/>
        <v>41</v>
      </c>
      <c r="AR13" s="141">
        <f t="shared" si="0"/>
        <v>42</v>
      </c>
      <c r="AS13" s="144">
        <f t="shared" si="0"/>
        <v>43</v>
      </c>
      <c r="AT13" s="140">
        <f t="shared" si="0"/>
        <v>44</v>
      </c>
      <c r="AU13" s="146">
        <f t="shared" si="0"/>
        <v>45</v>
      </c>
      <c r="AV13" s="141">
        <f t="shared" si="0"/>
        <v>46</v>
      </c>
      <c r="AW13" s="144">
        <f t="shared" si="0"/>
        <v>47</v>
      </c>
      <c r="AX13" s="140">
        <f t="shared" si="0"/>
        <v>48</v>
      </c>
      <c r="AY13" s="146">
        <f t="shared" si="0"/>
        <v>49</v>
      </c>
      <c r="AZ13" s="141">
        <f t="shared" si="0"/>
        <v>50</v>
      </c>
      <c r="BA13" s="141">
        <f t="shared" si="0"/>
        <v>51</v>
      </c>
      <c r="BB13" s="142">
        <f t="shared" si="0"/>
        <v>52</v>
      </c>
      <c r="BC13" s="147"/>
      <c r="BD13" s="4"/>
    </row>
    <row r="14" spans="1:56" s="51" customFormat="1" ht="24.75" customHeight="1" thickTop="1">
      <c r="A14" s="148"/>
      <c r="B14" s="149" t="s">
        <v>50</v>
      </c>
      <c r="C14" s="150"/>
      <c r="D14" s="151"/>
      <c r="E14" s="152"/>
      <c r="F14" s="153"/>
      <c r="G14" s="154"/>
      <c r="H14" s="155"/>
      <c r="I14" s="155"/>
      <c r="J14" s="155"/>
      <c r="K14" s="156"/>
      <c r="L14" s="157"/>
      <c r="M14" s="155"/>
      <c r="N14" s="155"/>
      <c r="O14" s="155"/>
      <c r="P14" s="158"/>
      <c r="Q14" s="154"/>
      <c r="R14" s="155"/>
      <c r="S14" s="155"/>
      <c r="T14" s="159"/>
      <c r="U14" s="160" t="s">
        <v>51</v>
      </c>
      <c r="V14" s="161" t="s">
        <v>51</v>
      </c>
      <c r="W14" s="161" t="s">
        <v>51</v>
      </c>
      <c r="X14" s="161" t="s">
        <v>51</v>
      </c>
      <c r="Y14" s="162" t="s">
        <v>51</v>
      </c>
      <c r="Z14" s="163"/>
      <c r="AA14" s="161"/>
      <c r="AB14" s="161"/>
      <c r="AC14" s="159"/>
      <c r="AD14" s="160"/>
      <c r="AE14" s="161"/>
      <c r="AF14" s="159"/>
      <c r="AG14" s="159"/>
      <c r="AH14" s="160"/>
      <c r="AI14" s="161"/>
      <c r="AJ14" s="161"/>
      <c r="AK14" s="162"/>
      <c r="AL14" s="160"/>
      <c r="AM14" s="161"/>
      <c r="AN14" s="161"/>
      <c r="AO14" s="162"/>
      <c r="AP14" s="163"/>
      <c r="AQ14" s="161"/>
      <c r="AR14" s="161" t="s">
        <v>75</v>
      </c>
      <c r="AS14" s="159" t="s">
        <v>75</v>
      </c>
      <c r="AT14" s="160" t="s">
        <v>51</v>
      </c>
      <c r="AU14" s="163" t="s">
        <v>51</v>
      </c>
      <c r="AV14" s="161" t="s">
        <v>51</v>
      </c>
      <c r="AW14" s="159" t="s">
        <v>51</v>
      </c>
      <c r="AX14" s="160" t="s">
        <v>51</v>
      </c>
      <c r="AY14" s="163" t="s">
        <v>51</v>
      </c>
      <c r="AZ14" s="161" t="s">
        <v>51</v>
      </c>
      <c r="BA14" s="161" t="s">
        <v>51</v>
      </c>
      <c r="BB14" s="162" t="s">
        <v>51</v>
      </c>
      <c r="BC14" s="164"/>
      <c r="BD14" s="5"/>
    </row>
    <row r="15" spans="1:56" s="51" customFormat="1" ht="24.75" customHeight="1">
      <c r="A15" s="148"/>
      <c r="B15" s="165" t="s">
        <v>53</v>
      </c>
      <c r="C15" s="166"/>
      <c r="D15" s="167"/>
      <c r="E15" s="168"/>
      <c r="F15" s="169"/>
      <c r="G15" s="170"/>
      <c r="H15" s="171"/>
      <c r="I15" s="171"/>
      <c r="J15" s="171"/>
      <c r="K15" s="172"/>
      <c r="L15" s="173"/>
      <c r="M15" s="171"/>
      <c r="N15" s="171"/>
      <c r="O15" s="171"/>
      <c r="P15" s="174"/>
      <c r="Q15" s="170"/>
      <c r="R15" s="171"/>
      <c r="S15" s="171"/>
      <c r="T15" s="175"/>
      <c r="U15" s="160" t="s">
        <v>51</v>
      </c>
      <c r="V15" s="161" t="s">
        <v>51</v>
      </c>
      <c r="W15" s="161" t="s">
        <v>51</v>
      </c>
      <c r="X15" s="161" t="s">
        <v>51</v>
      </c>
      <c r="Y15" s="162" t="s">
        <v>51</v>
      </c>
      <c r="Z15" s="176"/>
      <c r="AA15" s="177"/>
      <c r="AB15" s="177"/>
      <c r="AC15" s="175"/>
      <c r="AD15" s="178"/>
      <c r="AE15" s="177"/>
      <c r="AF15" s="175"/>
      <c r="AG15" s="175"/>
      <c r="AH15" s="178"/>
      <c r="AI15" s="177"/>
      <c r="AJ15" s="177"/>
      <c r="AK15" s="179"/>
      <c r="AL15" s="178"/>
      <c r="AM15" s="177"/>
      <c r="AN15" s="177"/>
      <c r="AO15" s="179"/>
      <c r="AP15" s="163"/>
      <c r="AQ15" s="161"/>
      <c r="AR15" s="161" t="s">
        <v>75</v>
      </c>
      <c r="AS15" s="159" t="s">
        <v>75</v>
      </c>
      <c r="AT15" s="178" t="s">
        <v>56</v>
      </c>
      <c r="AU15" s="177" t="s">
        <v>56</v>
      </c>
      <c r="AV15" s="177" t="s">
        <v>56</v>
      </c>
      <c r="AW15" s="179" t="s">
        <v>56</v>
      </c>
      <c r="AX15" s="160" t="s">
        <v>51</v>
      </c>
      <c r="AY15" s="163" t="s">
        <v>51</v>
      </c>
      <c r="AZ15" s="161" t="s">
        <v>51</v>
      </c>
      <c r="BA15" s="161" t="s">
        <v>51</v>
      </c>
      <c r="BB15" s="162" t="s">
        <v>51</v>
      </c>
      <c r="BC15" s="164"/>
      <c r="BD15" s="5"/>
    </row>
    <row r="16" spans="1:56" s="51" customFormat="1" ht="24.75" customHeight="1">
      <c r="A16" s="148"/>
      <c r="B16" s="165" t="s">
        <v>55</v>
      </c>
      <c r="C16" s="166"/>
      <c r="D16" s="167"/>
      <c r="E16" s="168"/>
      <c r="F16" s="169"/>
      <c r="G16" s="170"/>
      <c r="H16" s="171"/>
      <c r="I16" s="171"/>
      <c r="J16" s="171"/>
      <c r="K16" s="172"/>
      <c r="L16" s="173"/>
      <c r="M16" s="171"/>
      <c r="N16" s="171"/>
      <c r="O16" s="171"/>
      <c r="P16" s="174"/>
      <c r="Q16" s="170"/>
      <c r="R16" s="171"/>
      <c r="S16" s="171"/>
      <c r="T16" s="175"/>
      <c r="U16" s="160" t="s">
        <v>51</v>
      </c>
      <c r="V16" s="161" t="s">
        <v>51</v>
      </c>
      <c r="W16" s="161" t="s">
        <v>51</v>
      </c>
      <c r="X16" s="161" t="s">
        <v>51</v>
      </c>
      <c r="Y16" s="162" t="s">
        <v>51</v>
      </c>
      <c r="Z16" s="176"/>
      <c r="AA16" s="177"/>
      <c r="AB16" s="177"/>
      <c r="AC16" s="175"/>
      <c r="AD16" s="180"/>
      <c r="AE16" s="177" t="s">
        <v>77</v>
      </c>
      <c r="AF16" s="175"/>
      <c r="AG16" s="181"/>
      <c r="AH16" s="182"/>
      <c r="AI16" s="183"/>
      <c r="AJ16" s="183"/>
      <c r="AK16" s="184"/>
      <c r="AL16" s="160"/>
      <c r="AM16" s="161"/>
      <c r="AN16" s="161"/>
      <c r="AO16" s="162"/>
      <c r="AP16" s="163"/>
      <c r="AQ16" s="161"/>
      <c r="AR16" s="161" t="s">
        <v>75</v>
      </c>
      <c r="AS16" s="159" t="s">
        <v>75</v>
      </c>
      <c r="AT16" s="178" t="s">
        <v>56</v>
      </c>
      <c r="AU16" s="177" t="s">
        <v>56</v>
      </c>
      <c r="AV16" s="175" t="s">
        <v>56</v>
      </c>
      <c r="AW16" s="179" t="s">
        <v>51</v>
      </c>
      <c r="AX16" s="160" t="s">
        <v>51</v>
      </c>
      <c r="AY16" s="163" t="s">
        <v>51</v>
      </c>
      <c r="AZ16" s="161" t="s">
        <v>51</v>
      </c>
      <c r="BA16" s="161" t="s">
        <v>51</v>
      </c>
      <c r="BB16" s="162" t="s">
        <v>51</v>
      </c>
      <c r="BC16" s="164"/>
      <c r="BD16" s="5"/>
    </row>
    <row r="17" spans="1:56" s="51" customFormat="1" ht="24.75" customHeight="1">
      <c r="A17" s="148"/>
      <c r="B17" s="185" t="s">
        <v>58</v>
      </c>
      <c r="C17" s="186"/>
      <c r="D17" s="187"/>
      <c r="E17" s="188"/>
      <c r="F17" s="189"/>
      <c r="G17" s="190"/>
      <c r="H17" s="191"/>
      <c r="I17" s="191"/>
      <c r="J17" s="191"/>
      <c r="K17" s="192"/>
      <c r="L17" s="193"/>
      <c r="M17" s="191"/>
      <c r="N17" s="191"/>
      <c r="O17" s="191"/>
      <c r="P17" s="194"/>
      <c r="Q17" s="190"/>
      <c r="R17" s="191"/>
      <c r="S17" s="191"/>
      <c r="T17" s="195"/>
      <c r="U17" s="176" t="s">
        <v>51</v>
      </c>
      <c r="V17" s="177" t="s">
        <v>51</v>
      </c>
      <c r="W17" s="177" t="s">
        <v>51</v>
      </c>
      <c r="X17" s="177" t="s">
        <v>51</v>
      </c>
      <c r="Y17" s="179" t="s">
        <v>51</v>
      </c>
      <c r="Z17" s="196"/>
      <c r="AA17" s="197"/>
      <c r="AB17" s="197"/>
      <c r="AC17" s="198"/>
      <c r="AD17" s="199"/>
      <c r="AE17" s="197"/>
      <c r="AF17" s="198"/>
      <c r="AG17" s="200"/>
      <c r="AH17" s="201"/>
      <c r="AI17" s="202"/>
      <c r="AJ17" s="202"/>
      <c r="AK17" s="203"/>
      <c r="AL17" s="176"/>
      <c r="AM17" s="177"/>
      <c r="AN17" s="177"/>
      <c r="AO17" s="179"/>
      <c r="AP17" s="176"/>
      <c r="AQ17" s="177"/>
      <c r="AR17" s="177" t="s">
        <v>75</v>
      </c>
      <c r="AS17" s="175" t="s">
        <v>75</v>
      </c>
      <c r="AT17" s="178" t="s">
        <v>56</v>
      </c>
      <c r="AU17" s="177" t="s">
        <v>56</v>
      </c>
      <c r="AV17" s="177" t="s">
        <v>56</v>
      </c>
      <c r="AW17" s="179" t="s">
        <v>56</v>
      </c>
      <c r="AX17" s="176" t="s">
        <v>51</v>
      </c>
      <c r="AY17" s="177" t="s">
        <v>51</v>
      </c>
      <c r="AZ17" s="177" t="s">
        <v>51</v>
      </c>
      <c r="BA17" s="177" t="s">
        <v>51</v>
      </c>
      <c r="BB17" s="179" t="s">
        <v>51</v>
      </c>
      <c r="BC17" s="164"/>
      <c r="BD17" s="5"/>
    </row>
    <row r="18" spans="1:56" s="51" customFormat="1" ht="24.75" customHeight="1" thickBot="1">
      <c r="A18" s="148"/>
      <c r="B18" s="204" t="s">
        <v>73</v>
      </c>
      <c r="C18" s="205"/>
      <c r="D18" s="206"/>
      <c r="E18" s="207"/>
      <c r="F18" s="208"/>
      <c r="G18" s="209"/>
      <c r="H18" s="210"/>
      <c r="I18" s="210"/>
      <c r="J18" s="210"/>
      <c r="K18" s="211"/>
      <c r="L18" s="212"/>
      <c r="M18" s="210"/>
      <c r="N18" s="210"/>
      <c r="O18" s="210"/>
      <c r="P18" s="213"/>
      <c r="Q18" s="209"/>
      <c r="R18" s="210"/>
      <c r="S18" s="210"/>
      <c r="T18" s="214" t="s">
        <v>51</v>
      </c>
      <c r="U18" s="215" t="s">
        <v>51</v>
      </c>
      <c r="V18" s="216" t="s">
        <v>56</v>
      </c>
      <c r="W18" s="216" t="s">
        <v>56</v>
      </c>
      <c r="X18" s="216" t="s">
        <v>56</v>
      </c>
      <c r="Y18" s="217" t="s">
        <v>56</v>
      </c>
      <c r="Z18" s="218"/>
      <c r="AA18" s="216"/>
      <c r="AB18" s="216"/>
      <c r="AC18" s="214"/>
      <c r="AD18" s="215"/>
      <c r="AE18" s="216"/>
      <c r="AF18" s="214"/>
      <c r="AG18" s="214"/>
      <c r="AH18" s="215"/>
      <c r="AI18" s="216"/>
      <c r="AJ18" s="216"/>
      <c r="AK18" s="217"/>
      <c r="AL18" s="215"/>
      <c r="AM18" s="216"/>
      <c r="AN18" s="216"/>
      <c r="AO18" s="217" t="s">
        <v>77</v>
      </c>
      <c r="AP18" s="215" t="s">
        <v>137</v>
      </c>
      <c r="AQ18" s="216" t="s">
        <v>137</v>
      </c>
      <c r="AR18" s="216"/>
      <c r="AS18" s="214"/>
      <c r="AT18" s="215"/>
      <c r="AU18" s="218"/>
      <c r="AV18" s="216"/>
      <c r="AW18" s="214"/>
      <c r="AX18" s="215"/>
      <c r="AY18" s="218"/>
      <c r="AZ18" s="216"/>
      <c r="BA18" s="216"/>
      <c r="BB18" s="217"/>
      <c r="BC18" s="164"/>
      <c r="BD18" s="5"/>
    </row>
    <row r="19" spans="1:56" s="52" customFormat="1" ht="15" thickTop="1">
      <c r="A19" s="219"/>
      <c r="B19" s="220"/>
      <c r="C19" s="220"/>
      <c r="D19" s="220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6"/>
    </row>
    <row r="20" spans="1:56" s="53" customFormat="1" ht="21" customHeight="1">
      <c r="A20" s="221"/>
      <c r="B20" s="222" t="s">
        <v>59</v>
      </c>
      <c r="C20" s="223"/>
      <c r="D20" s="223"/>
      <c r="E20" s="223"/>
      <c r="F20" s="224"/>
      <c r="G20" s="225" t="s">
        <v>76</v>
      </c>
      <c r="H20" s="225"/>
      <c r="I20" s="225"/>
      <c r="J20" s="223"/>
      <c r="K20" s="223"/>
      <c r="L20" s="223"/>
      <c r="M20" s="177" t="s">
        <v>77</v>
      </c>
      <c r="N20" s="225" t="s">
        <v>74</v>
      </c>
      <c r="O20" s="225"/>
      <c r="P20" s="225"/>
      <c r="Q20" s="223"/>
      <c r="R20" s="223"/>
      <c r="S20" s="223"/>
      <c r="T20" s="224" t="s">
        <v>75</v>
      </c>
      <c r="U20" s="223" t="s">
        <v>84</v>
      </c>
      <c r="V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177" t="s">
        <v>56</v>
      </c>
      <c r="AJ20" s="225" t="s">
        <v>60</v>
      </c>
      <c r="AK20" s="225"/>
      <c r="AL20" s="225"/>
      <c r="AM20" s="225"/>
      <c r="AN20" s="177" t="s">
        <v>137</v>
      </c>
      <c r="AO20" s="225" t="s">
        <v>136</v>
      </c>
      <c r="AP20" s="223"/>
      <c r="AQ20" s="223"/>
      <c r="AR20" s="225"/>
      <c r="AS20" s="225"/>
      <c r="AT20" s="223"/>
      <c r="AU20" s="223"/>
      <c r="AV20" s="223"/>
      <c r="AW20" s="226" t="s">
        <v>51</v>
      </c>
      <c r="AX20" s="223" t="s">
        <v>61</v>
      </c>
      <c r="AY20" s="225"/>
      <c r="AZ20" s="225"/>
      <c r="BA20" s="225"/>
      <c r="BB20" s="225"/>
      <c r="BC20" s="225"/>
      <c r="BD20" s="7"/>
    </row>
    <row r="21" spans="1:56" ht="18">
      <c r="A21" s="58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8"/>
      <c r="Q21" s="228"/>
      <c r="R21" s="229"/>
      <c r="S21" s="229"/>
      <c r="T21" s="229"/>
      <c r="U21" s="229"/>
      <c r="V21" s="229"/>
      <c r="W21" s="229"/>
      <c r="X21" s="229"/>
      <c r="Y21" s="229"/>
      <c r="Z21" s="227"/>
      <c r="AA21" s="227"/>
      <c r="AB21" s="227"/>
      <c r="AC21" s="227"/>
      <c r="AD21" s="227"/>
      <c r="AE21" s="227"/>
      <c r="AF21" s="230"/>
      <c r="AG21" s="227"/>
      <c r="AH21" s="63"/>
      <c r="AI21" s="63"/>
      <c r="AJ21" s="63"/>
      <c r="AK21" s="63"/>
      <c r="AL21" s="63"/>
      <c r="AM21" s="63"/>
      <c r="AN21" s="63"/>
      <c r="AO21" s="63"/>
      <c r="AP21" s="63"/>
      <c r="AQ21" s="231"/>
      <c r="AR21" s="63"/>
      <c r="AS21" s="63"/>
      <c r="AT21" s="63"/>
      <c r="AU21" s="63"/>
      <c r="AV21" s="63"/>
      <c r="AW21" s="63"/>
      <c r="AX21" s="232"/>
      <c r="AY21" s="232"/>
      <c r="AZ21" s="232"/>
      <c r="BA21" s="232"/>
      <c r="BB21" s="232"/>
      <c r="BC21" s="232"/>
      <c r="BD21" s="2"/>
    </row>
    <row r="22" spans="1:56" ht="18">
      <c r="A22" s="58"/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33"/>
      <c r="O22" s="233"/>
      <c r="P22" s="227"/>
      <c r="Q22" s="227"/>
      <c r="R22" s="234"/>
      <c r="S22" s="234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30"/>
      <c r="AG22" s="227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129"/>
      <c r="AY22" s="63"/>
      <c r="AZ22" s="63"/>
      <c r="BA22" s="129"/>
      <c r="BB22" s="63"/>
      <c r="BC22" s="63"/>
      <c r="BD22" s="2"/>
    </row>
    <row r="23" spans="1:56" ht="27" customHeight="1" thickBot="1">
      <c r="A23" s="58"/>
      <c r="B23" s="227"/>
      <c r="C23" s="235" t="s">
        <v>79</v>
      </c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36"/>
      <c r="O23" s="236"/>
      <c r="P23" s="227"/>
      <c r="Q23" s="227"/>
      <c r="R23" s="237"/>
      <c r="S23" s="237"/>
      <c r="T23" s="227"/>
      <c r="U23" s="227"/>
      <c r="V23" s="227"/>
      <c r="W23" s="227"/>
      <c r="X23" s="227"/>
      <c r="Y23" s="227"/>
      <c r="Z23" s="235" t="s">
        <v>86</v>
      </c>
      <c r="AA23" s="227"/>
      <c r="AB23" s="227"/>
      <c r="AC23" s="227"/>
      <c r="AD23" s="227"/>
      <c r="AE23" s="227"/>
      <c r="AF23" s="227"/>
      <c r="AG23" s="227"/>
      <c r="AH23" s="58"/>
      <c r="AI23" s="58"/>
      <c r="AJ23" s="58"/>
      <c r="AK23" s="63"/>
      <c r="AL23" s="63"/>
      <c r="AM23" s="63"/>
      <c r="AN23" s="63"/>
      <c r="AO23" s="63"/>
      <c r="AP23" s="238" t="s">
        <v>139</v>
      </c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56"/>
    </row>
    <row r="24" spans="1:56" ht="18" customHeight="1">
      <c r="A24" s="58"/>
      <c r="B24" s="582" t="s">
        <v>37</v>
      </c>
      <c r="C24" s="583"/>
      <c r="D24" s="569"/>
      <c r="E24" s="566" t="s">
        <v>76</v>
      </c>
      <c r="F24" s="566"/>
      <c r="G24" s="568" t="s">
        <v>85</v>
      </c>
      <c r="H24" s="569"/>
      <c r="I24" s="568" t="s">
        <v>81</v>
      </c>
      <c r="J24" s="569"/>
      <c r="K24" s="566" t="s">
        <v>82</v>
      </c>
      <c r="L24" s="566"/>
      <c r="M24" s="566" t="s">
        <v>136</v>
      </c>
      <c r="N24" s="566"/>
      <c r="O24" s="566" t="s">
        <v>61</v>
      </c>
      <c r="P24" s="566"/>
      <c r="Q24" s="566" t="s">
        <v>83</v>
      </c>
      <c r="R24" s="608"/>
      <c r="S24" s="229"/>
      <c r="T24" s="229"/>
      <c r="U24" s="229"/>
      <c r="V24" s="616" t="s">
        <v>87</v>
      </c>
      <c r="W24" s="617"/>
      <c r="X24" s="617"/>
      <c r="Y24" s="617"/>
      <c r="Z24" s="617"/>
      <c r="AA24" s="617"/>
      <c r="AB24" s="617"/>
      <c r="AC24" s="618"/>
      <c r="AD24" s="568" t="s">
        <v>63</v>
      </c>
      <c r="AE24" s="569"/>
      <c r="AF24" s="566" t="s">
        <v>88</v>
      </c>
      <c r="AG24" s="608"/>
      <c r="AH24" s="58"/>
      <c r="AI24" s="58"/>
      <c r="AJ24" s="58"/>
      <c r="AK24" s="588" t="s">
        <v>147</v>
      </c>
      <c r="AL24" s="589"/>
      <c r="AM24" s="589"/>
      <c r="AN24" s="589"/>
      <c r="AO24" s="589"/>
      <c r="AP24" s="589"/>
      <c r="AQ24" s="589"/>
      <c r="AR24" s="589"/>
      <c r="AS24" s="589"/>
      <c r="AT24" s="589"/>
      <c r="AU24" s="589"/>
      <c r="AV24" s="589"/>
      <c r="AW24" s="610" t="s">
        <v>141</v>
      </c>
      <c r="AX24" s="610"/>
      <c r="AY24" s="610"/>
      <c r="AZ24" s="610"/>
      <c r="BA24" s="612" t="s">
        <v>63</v>
      </c>
      <c r="BB24" s="613"/>
      <c r="BC24" s="63"/>
      <c r="BD24" s="56"/>
    </row>
    <row r="25" spans="1:56" ht="18" customHeight="1">
      <c r="A25" s="58"/>
      <c r="B25" s="584"/>
      <c r="C25" s="585"/>
      <c r="D25" s="571"/>
      <c r="E25" s="567"/>
      <c r="F25" s="567"/>
      <c r="G25" s="570"/>
      <c r="H25" s="571"/>
      <c r="I25" s="570"/>
      <c r="J25" s="571"/>
      <c r="K25" s="567"/>
      <c r="L25" s="567"/>
      <c r="M25" s="567"/>
      <c r="N25" s="567"/>
      <c r="O25" s="567"/>
      <c r="P25" s="567"/>
      <c r="Q25" s="567"/>
      <c r="R25" s="609"/>
      <c r="S25" s="229"/>
      <c r="T25" s="229"/>
      <c r="U25" s="229"/>
      <c r="V25" s="619"/>
      <c r="W25" s="620"/>
      <c r="X25" s="620"/>
      <c r="Y25" s="620"/>
      <c r="Z25" s="620"/>
      <c r="AA25" s="620"/>
      <c r="AB25" s="620"/>
      <c r="AC25" s="621"/>
      <c r="AD25" s="570"/>
      <c r="AE25" s="571"/>
      <c r="AF25" s="567"/>
      <c r="AG25" s="609"/>
      <c r="AH25" s="58"/>
      <c r="AI25" s="58"/>
      <c r="AJ25" s="58"/>
      <c r="AK25" s="590"/>
      <c r="AL25" s="591"/>
      <c r="AM25" s="591"/>
      <c r="AN25" s="591"/>
      <c r="AO25" s="591"/>
      <c r="AP25" s="591"/>
      <c r="AQ25" s="591"/>
      <c r="AR25" s="591"/>
      <c r="AS25" s="591"/>
      <c r="AT25" s="591"/>
      <c r="AU25" s="591"/>
      <c r="AV25" s="591"/>
      <c r="AW25" s="611"/>
      <c r="AX25" s="611"/>
      <c r="AY25" s="611"/>
      <c r="AZ25" s="611"/>
      <c r="BA25" s="614"/>
      <c r="BB25" s="615"/>
      <c r="BC25" s="63"/>
      <c r="BD25" s="56"/>
    </row>
    <row r="26" spans="1:56" ht="18" customHeight="1">
      <c r="A26" s="58"/>
      <c r="B26" s="584"/>
      <c r="C26" s="585"/>
      <c r="D26" s="571"/>
      <c r="E26" s="567"/>
      <c r="F26" s="567"/>
      <c r="G26" s="570"/>
      <c r="H26" s="571"/>
      <c r="I26" s="570"/>
      <c r="J26" s="571"/>
      <c r="K26" s="567"/>
      <c r="L26" s="567"/>
      <c r="M26" s="567"/>
      <c r="N26" s="567"/>
      <c r="O26" s="567"/>
      <c r="P26" s="567"/>
      <c r="Q26" s="567"/>
      <c r="R26" s="609"/>
      <c r="S26" s="229"/>
      <c r="T26" s="229"/>
      <c r="U26" s="229"/>
      <c r="V26" s="622"/>
      <c r="W26" s="623"/>
      <c r="X26" s="623"/>
      <c r="Y26" s="623"/>
      <c r="Z26" s="623"/>
      <c r="AA26" s="623"/>
      <c r="AB26" s="623"/>
      <c r="AC26" s="624"/>
      <c r="AD26" s="572"/>
      <c r="AE26" s="573"/>
      <c r="AF26" s="567"/>
      <c r="AG26" s="609"/>
      <c r="AH26" s="58"/>
      <c r="AI26" s="58"/>
      <c r="AJ26" s="58"/>
      <c r="AK26" s="590"/>
      <c r="AL26" s="591"/>
      <c r="AM26" s="591"/>
      <c r="AN26" s="591"/>
      <c r="AO26" s="591"/>
      <c r="AP26" s="591"/>
      <c r="AQ26" s="591"/>
      <c r="AR26" s="591"/>
      <c r="AS26" s="591"/>
      <c r="AT26" s="591"/>
      <c r="AU26" s="591"/>
      <c r="AV26" s="591"/>
      <c r="AW26" s="611"/>
      <c r="AX26" s="611"/>
      <c r="AY26" s="611"/>
      <c r="AZ26" s="611"/>
      <c r="BA26" s="614"/>
      <c r="BB26" s="615"/>
      <c r="BC26" s="63"/>
      <c r="BD26" s="56"/>
    </row>
    <row r="27" spans="1:56" ht="23.25" customHeight="1">
      <c r="A27" s="58"/>
      <c r="B27" s="586"/>
      <c r="C27" s="587"/>
      <c r="D27" s="573"/>
      <c r="E27" s="567"/>
      <c r="F27" s="567"/>
      <c r="G27" s="572"/>
      <c r="H27" s="573"/>
      <c r="I27" s="572"/>
      <c r="J27" s="573"/>
      <c r="K27" s="567"/>
      <c r="L27" s="567"/>
      <c r="M27" s="567"/>
      <c r="N27" s="567"/>
      <c r="O27" s="567"/>
      <c r="P27" s="567"/>
      <c r="Q27" s="567"/>
      <c r="R27" s="609"/>
      <c r="S27" s="229"/>
      <c r="T27" s="229"/>
      <c r="U27" s="229"/>
      <c r="V27" s="592" t="s">
        <v>173</v>
      </c>
      <c r="W27" s="593"/>
      <c r="X27" s="593"/>
      <c r="Y27" s="593"/>
      <c r="Z27" s="593"/>
      <c r="AA27" s="593"/>
      <c r="AB27" s="593"/>
      <c r="AC27" s="593"/>
      <c r="AD27" s="561">
        <v>4</v>
      </c>
      <c r="AE27" s="561"/>
      <c r="AF27" s="603" t="s">
        <v>174</v>
      </c>
      <c r="AG27" s="604"/>
      <c r="AH27" s="58"/>
      <c r="AI27" s="58"/>
      <c r="AJ27" s="58"/>
      <c r="AK27" s="580" t="s">
        <v>142</v>
      </c>
      <c r="AL27" s="581"/>
      <c r="AM27" s="581"/>
      <c r="AN27" s="581"/>
      <c r="AO27" s="581"/>
      <c r="AP27" s="581"/>
      <c r="AQ27" s="581"/>
      <c r="AR27" s="581"/>
      <c r="AS27" s="581"/>
      <c r="AT27" s="581"/>
      <c r="AU27" s="581"/>
      <c r="AV27" s="581"/>
      <c r="AW27" s="551" t="s">
        <v>143</v>
      </c>
      <c r="AX27" s="551"/>
      <c r="AY27" s="551"/>
      <c r="AZ27" s="551"/>
      <c r="BA27" s="557">
        <v>6</v>
      </c>
      <c r="BB27" s="558"/>
      <c r="BC27" s="63"/>
      <c r="BD27" s="56"/>
    </row>
    <row r="28" spans="1:56" ht="22.5" customHeight="1">
      <c r="A28" s="58"/>
      <c r="B28" s="562" t="s">
        <v>52</v>
      </c>
      <c r="C28" s="563"/>
      <c r="D28" s="563"/>
      <c r="E28" s="556">
        <v>36</v>
      </c>
      <c r="F28" s="556"/>
      <c r="G28" s="556">
        <v>2</v>
      </c>
      <c r="H28" s="556"/>
      <c r="I28" s="556"/>
      <c r="J28" s="556"/>
      <c r="K28" s="556"/>
      <c r="L28" s="556"/>
      <c r="M28" s="556"/>
      <c r="N28" s="556"/>
      <c r="O28" s="556">
        <v>14</v>
      </c>
      <c r="P28" s="556"/>
      <c r="Q28" s="556">
        <f>SUM(E28:P28)</f>
        <v>52</v>
      </c>
      <c r="R28" s="628"/>
      <c r="S28" s="229"/>
      <c r="T28" s="229"/>
      <c r="U28" s="229"/>
      <c r="V28" s="592" t="s">
        <v>173</v>
      </c>
      <c r="W28" s="593"/>
      <c r="X28" s="593"/>
      <c r="Y28" s="593"/>
      <c r="Z28" s="593"/>
      <c r="AA28" s="593"/>
      <c r="AB28" s="593"/>
      <c r="AC28" s="593"/>
      <c r="AD28" s="561">
        <v>6</v>
      </c>
      <c r="AE28" s="561"/>
      <c r="AF28" s="603" t="s">
        <v>138</v>
      </c>
      <c r="AG28" s="604"/>
      <c r="AH28" s="58"/>
      <c r="AI28" s="58"/>
      <c r="AJ28" s="58"/>
      <c r="AK28" s="580" t="s">
        <v>144</v>
      </c>
      <c r="AL28" s="581"/>
      <c r="AM28" s="581"/>
      <c r="AN28" s="581"/>
      <c r="AO28" s="581"/>
      <c r="AP28" s="581"/>
      <c r="AQ28" s="581"/>
      <c r="AR28" s="581"/>
      <c r="AS28" s="581"/>
      <c r="AT28" s="581"/>
      <c r="AU28" s="581"/>
      <c r="AV28" s="581"/>
      <c r="AW28" s="552" t="s">
        <v>145</v>
      </c>
      <c r="AX28" s="552"/>
      <c r="AY28" s="552"/>
      <c r="AZ28" s="552"/>
      <c r="BA28" s="557">
        <v>6</v>
      </c>
      <c r="BB28" s="558"/>
      <c r="BC28" s="63"/>
      <c r="BD28" s="56"/>
    </row>
    <row r="29" spans="1:56" ht="22.5" customHeight="1">
      <c r="A29" s="58"/>
      <c r="B29" s="562" t="s">
        <v>54</v>
      </c>
      <c r="C29" s="563"/>
      <c r="D29" s="563"/>
      <c r="E29" s="556">
        <v>36</v>
      </c>
      <c r="F29" s="556"/>
      <c r="G29" s="556">
        <v>2</v>
      </c>
      <c r="H29" s="556"/>
      <c r="I29" s="556">
        <v>4</v>
      </c>
      <c r="J29" s="556"/>
      <c r="K29" s="556"/>
      <c r="L29" s="556"/>
      <c r="M29" s="556"/>
      <c r="N29" s="556"/>
      <c r="O29" s="556">
        <v>10</v>
      </c>
      <c r="P29" s="556"/>
      <c r="Q29" s="556">
        <f>SUM(E29:P29)</f>
        <v>52</v>
      </c>
      <c r="R29" s="628"/>
      <c r="S29" s="229"/>
      <c r="T29" s="229"/>
      <c r="U29" s="229"/>
      <c r="V29" s="592" t="s">
        <v>173</v>
      </c>
      <c r="W29" s="593"/>
      <c r="X29" s="593"/>
      <c r="Y29" s="593"/>
      <c r="Z29" s="593"/>
      <c r="AA29" s="593"/>
      <c r="AB29" s="593"/>
      <c r="AC29" s="593"/>
      <c r="AD29" s="561">
        <v>8</v>
      </c>
      <c r="AE29" s="561"/>
      <c r="AF29" s="561" t="s">
        <v>90</v>
      </c>
      <c r="AG29" s="602"/>
      <c r="AH29" s="58"/>
      <c r="AI29" s="58"/>
      <c r="AJ29" s="58"/>
      <c r="AK29" s="580" t="s">
        <v>123</v>
      </c>
      <c r="AL29" s="581"/>
      <c r="AM29" s="581"/>
      <c r="AN29" s="581"/>
      <c r="AO29" s="581"/>
      <c r="AP29" s="581"/>
      <c r="AQ29" s="581"/>
      <c r="AR29" s="581"/>
      <c r="AS29" s="581"/>
      <c r="AT29" s="581"/>
      <c r="AU29" s="581"/>
      <c r="AV29" s="581"/>
      <c r="AW29" s="551" t="s">
        <v>143</v>
      </c>
      <c r="AX29" s="551"/>
      <c r="AY29" s="551"/>
      <c r="AZ29" s="551"/>
      <c r="BA29" s="557">
        <v>10</v>
      </c>
      <c r="BB29" s="558"/>
      <c r="BC29" s="63"/>
      <c r="BD29" s="56"/>
    </row>
    <row r="30" spans="1:56" ht="22.5" customHeight="1">
      <c r="A30" s="58"/>
      <c r="B30" s="562" t="s">
        <v>57</v>
      </c>
      <c r="C30" s="563"/>
      <c r="D30" s="563"/>
      <c r="E30" s="556">
        <v>36</v>
      </c>
      <c r="F30" s="556"/>
      <c r="G30" s="556">
        <v>1.5</v>
      </c>
      <c r="H30" s="556"/>
      <c r="I30" s="556">
        <v>3</v>
      </c>
      <c r="J30" s="556"/>
      <c r="K30" s="556">
        <v>0.5</v>
      </c>
      <c r="L30" s="556"/>
      <c r="M30" s="556"/>
      <c r="N30" s="556"/>
      <c r="O30" s="556">
        <v>11</v>
      </c>
      <c r="P30" s="556"/>
      <c r="Q30" s="556">
        <f>SUM(E30:P30)</f>
        <v>52</v>
      </c>
      <c r="R30" s="628"/>
      <c r="S30" s="229"/>
      <c r="T30" s="229"/>
      <c r="U30" s="229"/>
      <c r="V30" s="592" t="s">
        <v>173</v>
      </c>
      <c r="W30" s="593"/>
      <c r="X30" s="593"/>
      <c r="Y30" s="593"/>
      <c r="Z30" s="593"/>
      <c r="AA30" s="593"/>
      <c r="AB30" s="593"/>
      <c r="AC30" s="593"/>
      <c r="AD30" s="561">
        <v>9</v>
      </c>
      <c r="AE30" s="561"/>
      <c r="AF30" s="561">
        <v>4</v>
      </c>
      <c r="AG30" s="602"/>
      <c r="AH30" s="58"/>
      <c r="AI30" s="58"/>
      <c r="AJ30" s="58"/>
      <c r="AK30" s="580" t="s">
        <v>117</v>
      </c>
      <c r="AL30" s="581"/>
      <c r="AM30" s="581"/>
      <c r="AN30" s="581"/>
      <c r="AO30" s="581"/>
      <c r="AP30" s="581"/>
      <c r="AQ30" s="581"/>
      <c r="AR30" s="581"/>
      <c r="AS30" s="581"/>
      <c r="AT30" s="581"/>
      <c r="AU30" s="581"/>
      <c r="AV30" s="581"/>
      <c r="AW30" s="553" t="s">
        <v>146</v>
      </c>
      <c r="AX30" s="554"/>
      <c r="AY30" s="554"/>
      <c r="AZ30" s="555"/>
      <c r="BA30" s="557">
        <v>10</v>
      </c>
      <c r="BB30" s="558"/>
      <c r="BC30" s="63"/>
      <c r="BD30" s="56"/>
    </row>
    <row r="31" spans="1:56" ht="22.5" customHeight="1" thickBot="1">
      <c r="A31" s="58"/>
      <c r="B31" s="562" t="s">
        <v>58</v>
      </c>
      <c r="C31" s="563"/>
      <c r="D31" s="563"/>
      <c r="E31" s="556">
        <v>36</v>
      </c>
      <c r="F31" s="556"/>
      <c r="G31" s="556">
        <v>2</v>
      </c>
      <c r="H31" s="556"/>
      <c r="I31" s="556">
        <v>4</v>
      </c>
      <c r="J31" s="556"/>
      <c r="K31" s="556"/>
      <c r="L31" s="556"/>
      <c r="M31" s="556"/>
      <c r="N31" s="556"/>
      <c r="O31" s="556">
        <v>10</v>
      </c>
      <c r="P31" s="556"/>
      <c r="Q31" s="556">
        <f>SUM(E31:P31)</f>
        <v>52</v>
      </c>
      <c r="R31" s="628"/>
      <c r="S31" s="229"/>
      <c r="T31" s="229"/>
      <c r="U31" s="229"/>
      <c r="V31" s="605" t="s">
        <v>175</v>
      </c>
      <c r="W31" s="606"/>
      <c r="X31" s="606"/>
      <c r="Y31" s="606"/>
      <c r="Z31" s="606"/>
      <c r="AA31" s="606"/>
      <c r="AB31" s="606"/>
      <c r="AC31" s="606"/>
      <c r="AD31" s="600">
        <v>10</v>
      </c>
      <c r="AE31" s="600"/>
      <c r="AF31" s="600" t="s">
        <v>176</v>
      </c>
      <c r="AG31" s="601"/>
      <c r="AH31" s="58"/>
      <c r="AI31" s="58"/>
      <c r="AJ31" s="58"/>
      <c r="AK31" s="594" t="s">
        <v>118</v>
      </c>
      <c r="AL31" s="595"/>
      <c r="AM31" s="595"/>
      <c r="AN31" s="595"/>
      <c r="AO31" s="595"/>
      <c r="AP31" s="595"/>
      <c r="AQ31" s="595"/>
      <c r="AR31" s="595"/>
      <c r="AS31" s="595"/>
      <c r="AT31" s="595"/>
      <c r="AU31" s="595"/>
      <c r="AV31" s="596"/>
      <c r="AW31" s="553" t="s">
        <v>146</v>
      </c>
      <c r="AX31" s="554"/>
      <c r="AY31" s="554"/>
      <c r="AZ31" s="555"/>
      <c r="BA31" s="625">
        <v>10</v>
      </c>
      <c r="BB31" s="626"/>
      <c r="BC31" s="63"/>
      <c r="BD31" s="56"/>
    </row>
    <row r="32" spans="1:56" ht="22.5" customHeight="1" thickBot="1">
      <c r="A32" s="58"/>
      <c r="B32" s="564" t="s">
        <v>73</v>
      </c>
      <c r="C32" s="565"/>
      <c r="D32" s="565"/>
      <c r="E32" s="560">
        <v>32</v>
      </c>
      <c r="F32" s="560"/>
      <c r="G32" s="560">
        <v>2</v>
      </c>
      <c r="H32" s="560"/>
      <c r="I32" s="560">
        <v>4</v>
      </c>
      <c r="J32" s="560"/>
      <c r="K32" s="560">
        <v>1</v>
      </c>
      <c r="L32" s="560"/>
      <c r="M32" s="560">
        <v>2</v>
      </c>
      <c r="N32" s="560"/>
      <c r="O32" s="560">
        <v>2</v>
      </c>
      <c r="P32" s="560"/>
      <c r="Q32" s="560">
        <f>SUM(E32:P32)</f>
        <v>43</v>
      </c>
      <c r="R32" s="629"/>
      <c r="S32" s="229"/>
      <c r="T32" s="229"/>
      <c r="U32" s="229"/>
      <c r="V32" s="239" t="s">
        <v>177</v>
      </c>
      <c r="W32" s="229"/>
      <c r="X32" s="229"/>
      <c r="Y32" s="229"/>
      <c r="Z32" s="229"/>
      <c r="AA32" s="229"/>
      <c r="AB32" s="229"/>
      <c r="AC32" s="230"/>
      <c r="AD32" s="230"/>
      <c r="AE32" s="230"/>
      <c r="AF32" s="230"/>
      <c r="AG32" s="227"/>
      <c r="AH32" s="58"/>
      <c r="AI32" s="58"/>
      <c r="AJ32" s="58"/>
      <c r="AK32" s="594" t="s">
        <v>124</v>
      </c>
      <c r="AL32" s="595"/>
      <c r="AM32" s="595"/>
      <c r="AN32" s="595"/>
      <c r="AO32" s="595"/>
      <c r="AP32" s="595"/>
      <c r="AQ32" s="595"/>
      <c r="AR32" s="595"/>
      <c r="AS32" s="595"/>
      <c r="AT32" s="595"/>
      <c r="AU32" s="595"/>
      <c r="AV32" s="596"/>
      <c r="AW32" s="553" t="s">
        <v>146</v>
      </c>
      <c r="AX32" s="554"/>
      <c r="AY32" s="554"/>
      <c r="AZ32" s="555"/>
      <c r="BA32" s="625">
        <v>10</v>
      </c>
      <c r="BB32" s="626"/>
      <c r="BC32" s="63"/>
      <c r="BD32" s="56"/>
    </row>
    <row r="33" spans="1:56" ht="22.5" customHeight="1" thickBot="1">
      <c r="A33" s="58"/>
      <c r="B33" s="574"/>
      <c r="C33" s="574"/>
      <c r="D33" s="574"/>
      <c r="E33" s="559"/>
      <c r="F33" s="559"/>
      <c r="G33" s="559"/>
      <c r="H33" s="559"/>
      <c r="I33" s="559"/>
      <c r="J33" s="559"/>
      <c r="K33" s="559"/>
      <c r="L33" s="559"/>
      <c r="M33" s="559"/>
      <c r="N33" s="559"/>
      <c r="O33" s="559"/>
      <c r="P33" s="559"/>
      <c r="Q33" s="559"/>
      <c r="R33" s="55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30"/>
      <c r="AD33" s="230"/>
      <c r="AE33" s="230"/>
      <c r="AF33" s="230"/>
      <c r="AG33" s="227"/>
      <c r="AH33" s="58"/>
      <c r="AI33" s="58"/>
      <c r="AJ33" s="58"/>
      <c r="AK33" s="597" t="s">
        <v>125</v>
      </c>
      <c r="AL33" s="598"/>
      <c r="AM33" s="598"/>
      <c r="AN33" s="598"/>
      <c r="AO33" s="598"/>
      <c r="AP33" s="598"/>
      <c r="AQ33" s="598"/>
      <c r="AR33" s="598"/>
      <c r="AS33" s="598"/>
      <c r="AT33" s="598"/>
      <c r="AU33" s="598"/>
      <c r="AV33" s="599"/>
      <c r="AW33" s="575" t="s">
        <v>146</v>
      </c>
      <c r="AX33" s="576"/>
      <c r="AY33" s="576"/>
      <c r="AZ33" s="577"/>
      <c r="BA33" s="578">
        <v>10</v>
      </c>
      <c r="BB33" s="579"/>
      <c r="BC33" s="63"/>
      <c r="BD33" s="2"/>
    </row>
    <row r="34" spans="1:56" ht="12.75">
      <c r="A34" s="58"/>
      <c r="B34" s="550"/>
      <c r="C34" s="550"/>
      <c r="D34" s="550"/>
      <c r="E34" s="550"/>
      <c r="F34" s="550"/>
      <c r="G34" s="550"/>
      <c r="H34" s="550"/>
      <c r="I34" s="550"/>
      <c r="J34" s="550"/>
      <c r="K34" s="550"/>
      <c r="L34" s="550"/>
      <c r="M34" s="550"/>
      <c r="N34" s="550"/>
      <c r="O34" s="550"/>
      <c r="P34" s="550"/>
      <c r="Q34" s="228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30"/>
      <c r="AD34" s="230"/>
      <c r="AE34" s="230"/>
      <c r="AF34" s="230"/>
      <c r="AG34" s="227"/>
      <c r="AH34" s="58"/>
      <c r="AI34" s="58"/>
      <c r="AJ34" s="58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2"/>
    </row>
    <row r="35" spans="1:56" ht="12.75">
      <c r="A35" s="58"/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33"/>
      <c r="O35" s="233"/>
      <c r="P35" s="228"/>
      <c r="Q35" s="228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30"/>
      <c r="AD35" s="230"/>
      <c r="AE35" s="230"/>
      <c r="AF35" s="230"/>
      <c r="AG35" s="227"/>
      <c r="AH35" s="58"/>
      <c r="AI35" s="58"/>
      <c r="AJ35" s="58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2"/>
    </row>
    <row r="36" spans="1:56" ht="12.7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9"/>
      <c r="O36" s="59"/>
      <c r="P36" s="60"/>
      <c r="Q36" s="60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2"/>
      <c r="AD36" s="62"/>
      <c r="AE36" s="62"/>
      <c r="AF36" s="62"/>
      <c r="AG36" s="58"/>
      <c r="AH36" s="58"/>
      <c r="AI36" s="58"/>
      <c r="AJ36" s="58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2"/>
    </row>
    <row r="37" spans="37:56" ht="12.75"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</row>
    <row r="38" spans="37:56" ht="12.75"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</row>
    <row r="39" spans="37:56" ht="12.75"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</row>
    <row r="40" spans="37:56" ht="12.75"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</row>
  </sheetData>
  <sheetProtection/>
  <mergeCells count="123">
    <mergeCell ref="AW32:AZ32"/>
    <mergeCell ref="BA32:BB32"/>
    <mergeCell ref="BA31:BB31"/>
    <mergeCell ref="N4:BB4"/>
    <mergeCell ref="N3:BB3"/>
    <mergeCell ref="Q28:R28"/>
    <mergeCell ref="Q29:R29"/>
    <mergeCell ref="Q30:R30"/>
    <mergeCell ref="Q31:R31"/>
    <mergeCell ref="Q32:R32"/>
    <mergeCell ref="AX1:BB1"/>
    <mergeCell ref="Q24:R27"/>
    <mergeCell ref="AF24:AG26"/>
    <mergeCell ref="AF27:AG27"/>
    <mergeCell ref="V27:AC27"/>
    <mergeCell ref="AW24:AZ26"/>
    <mergeCell ref="BA24:BB26"/>
    <mergeCell ref="AH12:AK12"/>
    <mergeCell ref="V24:AC26"/>
    <mergeCell ref="AD24:AE26"/>
    <mergeCell ref="Q12:T12"/>
    <mergeCell ref="U12:Y12"/>
    <mergeCell ref="Z12:AC12"/>
    <mergeCell ref="AD12:AG12"/>
    <mergeCell ref="Q33:R33"/>
    <mergeCell ref="V29:AC29"/>
    <mergeCell ref="V30:AC30"/>
    <mergeCell ref="AF28:AG28"/>
    <mergeCell ref="AF29:AG29"/>
    <mergeCell ref="V31:AC31"/>
    <mergeCell ref="AK31:AV31"/>
    <mergeCell ref="AK33:AV33"/>
    <mergeCell ref="AK30:AV30"/>
    <mergeCell ref="AD31:AE31"/>
    <mergeCell ref="AF31:AG31"/>
    <mergeCell ref="AK29:AV29"/>
    <mergeCell ref="AF30:AG30"/>
    <mergeCell ref="AK32:AV32"/>
    <mergeCell ref="AW31:AZ31"/>
    <mergeCell ref="B24:D27"/>
    <mergeCell ref="AK24:AV26"/>
    <mergeCell ref="AK27:AV27"/>
    <mergeCell ref="B31:D31"/>
    <mergeCell ref="AD28:AE28"/>
    <mergeCell ref="AD29:AE29"/>
    <mergeCell ref="AD30:AE30"/>
    <mergeCell ref="V28:AC28"/>
    <mergeCell ref="M24:N27"/>
    <mergeCell ref="O24:P27"/>
    <mergeCell ref="AW33:AZ33"/>
    <mergeCell ref="BA33:BB33"/>
    <mergeCell ref="B28:D28"/>
    <mergeCell ref="E28:F28"/>
    <mergeCell ref="G28:H28"/>
    <mergeCell ref="I28:J28"/>
    <mergeCell ref="AK28:AV28"/>
    <mergeCell ref="B29:D29"/>
    <mergeCell ref="I24:J27"/>
    <mergeCell ref="K24:L27"/>
    <mergeCell ref="G31:H31"/>
    <mergeCell ref="K28:L28"/>
    <mergeCell ref="I29:J29"/>
    <mergeCell ref="K29:L29"/>
    <mergeCell ref="I31:J31"/>
    <mergeCell ref="K31:L31"/>
    <mergeCell ref="B30:D30"/>
    <mergeCell ref="B32:D32"/>
    <mergeCell ref="G32:H32"/>
    <mergeCell ref="G33:H33"/>
    <mergeCell ref="E24:F27"/>
    <mergeCell ref="G24:H27"/>
    <mergeCell ref="G29:H29"/>
    <mergeCell ref="G30:H30"/>
    <mergeCell ref="B33:D33"/>
    <mergeCell ref="E29:F29"/>
    <mergeCell ref="E30:F30"/>
    <mergeCell ref="E31:F31"/>
    <mergeCell ref="E32:F32"/>
    <mergeCell ref="E33:F33"/>
    <mergeCell ref="I32:J32"/>
    <mergeCell ref="K32:L32"/>
    <mergeCell ref="I30:J30"/>
    <mergeCell ref="K30:L30"/>
    <mergeCell ref="M34:N34"/>
    <mergeCell ref="O34:P34"/>
    <mergeCell ref="M31:N31"/>
    <mergeCell ref="O31:P31"/>
    <mergeCell ref="M32:N32"/>
    <mergeCell ref="O28:P28"/>
    <mergeCell ref="M29:N29"/>
    <mergeCell ref="O29:P29"/>
    <mergeCell ref="M30:N30"/>
    <mergeCell ref="O30:P30"/>
    <mergeCell ref="BA27:BB27"/>
    <mergeCell ref="BA28:BB28"/>
    <mergeCell ref="BA29:BB29"/>
    <mergeCell ref="BA30:BB30"/>
    <mergeCell ref="I33:J33"/>
    <mergeCell ref="K33:L33"/>
    <mergeCell ref="M33:N33"/>
    <mergeCell ref="O33:P33"/>
    <mergeCell ref="O32:P32"/>
    <mergeCell ref="AD27:AE27"/>
    <mergeCell ref="B34:D34"/>
    <mergeCell ref="AW27:AZ27"/>
    <mergeCell ref="AW28:AZ28"/>
    <mergeCell ref="AW29:AZ29"/>
    <mergeCell ref="AW30:AZ30"/>
    <mergeCell ref="E34:F34"/>
    <mergeCell ref="G34:H34"/>
    <mergeCell ref="I34:J34"/>
    <mergeCell ref="K34:L34"/>
    <mergeCell ref="M28:N28"/>
    <mergeCell ref="B5:BC5"/>
    <mergeCell ref="AL12:AO12"/>
    <mergeCell ref="AP12:AS12"/>
    <mergeCell ref="AT12:AW12"/>
    <mergeCell ref="AX12:BB12"/>
    <mergeCell ref="B10:AX10"/>
    <mergeCell ref="B12:B13"/>
    <mergeCell ref="C12:F12"/>
    <mergeCell ref="G12:K12"/>
    <mergeCell ref="L12:P12"/>
  </mergeCells>
  <printOptions/>
  <pageMargins left="0.7874015748031497" right="0" top="0.2755905511811024" bottom="0" header="0.1968503937007874" footer="0"/>
  <pageSetup fitToHeight="1" fitToWidth="1"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/>
  <dimension ref="A1:AU132"/>
  <sheetViews>
    <sheetView zoomScale="70" zoomScaleNormal="70" zoomScaleSheetLayoutView="50" zoomScalePageLayoutView="0" workbookViewId="0" topLeftCell="A1">
      <pane ySplit="9" topLeftCell="A50" activePane="bottomLeft" state="frozen"/>
      <selection pane="topLeft" activeCell="A1" sqref="A1"/>
      <selection pane="bottomLeft" activeCell="E65" sqref="E65:E72"/>
    </sheetView>
  </sheetViews>
  <sheetFormatPr defaultColWidth="9.00390625" defaultRowHeight="12.75"/>
  <cols>
    <col min="1" max="1" width="7.625" style="39" customWidth="1"/>
    <col min="2" max="2" width="44.625" style="12" customWidth="1"/>
    <col min="3" max="3" width="9.25390625" style="40" customWidth="1"/>
    <col min="4" max="4" width="8.75390625" style="41" customWidth="1"/>
    <col min="5" max="5" width="9.375" style="40" customWidth="1"/>
    <col min="6" max="6" width="10.75390625" style="40" customWidth="1"/>
    <col min="7" max="7" width="9.00390625" style="12" customWidth="1"/>
    <col min="8" max="8" width="8.375" style="12" customWidth="1"/>
    <col min="9" max="9" width="7.625" style="12" hidden="1" customWidth="1"/>
    <col min="10" max="10" width="10.125" style="12" customWidth="1"/>
    <col min="11" max="11" width="9.125" style="12" customWidth="1"/>
    <col min="12" max="12" width="8.125" style="12" customWidth="1"/>
    <col min="13" max="13" width="8.75390625" style="12" customWidth="1"/>
    <col min="14" max="14" width="6.25390625" style="12" customWidth="1"/>
    <col min="15" max="15" width="7.125" style="12" customWidth="1"/>
    <col min="16" max="16" width="8.00390625" style="12" customWidth="1"/>
    <col min="17" max="17" width="7.625" style="12" customWidth="1"/>
    <col min="18" max="18" width="8.00390625" style="12" customWidth="1"/>
    <col min="19" max="19" width="7.00390625" style="12" customWidth="1"/>
    <col min="20" max="20" width="7.25390625" style="12" customWidth="1"/>
    <col min="21" max="21" width="8.25390625" style="12" customWidth="1"/>
    <col min="22" max="22" width="8.75390625" style="12" customWidth="1"/>
    <col min="23" max="23" width="9.375" style="12" customWidth="1"/>
    <col min="24" max="24" width="6.875" style="12" customWidth="1"/>
    <col min="25" max="25" width="8.75390625" style="12" customWidth="1"/>
    <col min="26" max="26" width="8.25390625" style="12" customWidth="1"/>
    <col min="27" max="27" width="8.00390625" style="12" customWidth="1"/>
    <col min="28" max="28" width="9.375" style="12" customWidth="1"/>
    <col min="29" max="29" width="7.25390625" style="12" customWidth="1"/>
    <col min="30" max="31" width="9.125" style="12" customWidth="1"/>
    <col min="32" max="32" width="8.125" style="12" customWidth="1"/>
    <col min="33" max="33" width="9.875" style="12" customWidth="1"/>
    <col min="34" max="36" width="9.125" style="12" customWidth="1"/>
    <col min="37" max="37" width="7.875" style="12" hidden="1" customWidth="1"/>
    <col min="38" max="46" width="9.125" style="12" hidden="1" customWidth="1"/>
    <col min="47" max="16384" width="9.125" style="12" customWidth="1"/>
  </cols>
  <sheetData>
    <row r="1" spans="1:29" s="247" customFormat="1" ht="6.75" customHeight="1">
      <c r="A1" s="243"/>
      <c r="B1" s="244"/>
      <c r="C1" s="245"/>
      <c r="D1" s="246"/>
      <c r="E1" s="245"/>
      <c r="F1" s="245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</row>
    <row r="2" spans="1:46" s="240" customFormat="1" ht="20.25">
      <c r="A2" s="677" t="s">
        <v>91</v>
      </c>
      <c r="B2" s="677"/>
      <c r="C2" s="677"/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7"/>
      <c r="P2" s="677"/>
      <c r="Q2" s="677"/>
      <c r="R2" s="677"/>
      <c r="S2" s="677"/>
      <c r="T2" s="677"/>
      <c r="U2" s="677"/>
      <c r="V2" s="677"/>
      <c r="W2" s="677"/>
      <c r="X2" s="677"/>
      <c r="Y2" s="677"/>
      <c r="Z2" s="677"/>
      <c r="AA2" s="677"/>
      <c r="AB2" s="677"/>
      <c r="AC2" s="677"/>
      <c r="AD2" s="677"/>
      <c r="AE2" s="677"/>
      <c r="AF2" s="677"/>
      <c r="AG2" s="677"/>
      <c r="AH2" s="677"/>
      <c r="AI2" s="677"/>
      <c r="AJ2" s="677"/>
      <c r="AK2" s="677"/>
      <c r="AL2" s="677"/>
      <c r="AM2" s="677"/>
      <c r="AN2" s="677"/>
      <c r="AO2" s="677"/>
      <c r="AP2" s="677"/>
      <c r="AQ2" s="677"/>
      <c r="AR2" s="677"/>
      <c r="AS2" s="677"/>
      <c r="AT2" s="677"/>
    </row>
    <row r="3" spans="1:29" s="240" customFormat="1" ht="6.75" customHeight="1" thickBot="1">
      <c r="A3" s="248"/>
      <c r="B3" s="249"/>
      <c r="C3" s="249"/>
      <c r="D3" s="250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51"/>
    </row>
    <row r="4" spans="1:46" s="240" customFormat="1" ht="22.5" customHeight="1" thickBot="1">
      <c r="A4" s="678" t="s">
        <v>62</v>
      </c>
      <c r="B4" s="252"/>
      <c r="C4" s="681" t="s">
        <v>16</v>
      </c>
      <c r="D4" s="682"/>
      <c r="E4" s="685" t="s">
        <v>10</v>
      </c>
      <c r="F4" s="686"/>
      <c r="G4" s="686"/>
      <c r="H4" s="686"/>
      <c r="I4" s="686"/>
      <c r="J4" s="686"/>
      <c r="K4" s="687"/>
      <c r="L4" s="645" t="s">
        <v>100</v>
      </c>
      <c r="M4" s="646"/>
      <c r="N4" s="646"/>
      <c r="O4" s="646"/>
      <c r="P4" s="646"/>
      <c r="Q4" s="646"/>
      <c r="R4" s="646"/>
      <c r="S4" s="646"/>
      <c r="T4" s="646"/>
      <c r="U4" s="646"/>
      <c r="V4" s="646"/>
      <c r="W4" s="646"/>
      <c r="X4" s="646"/>
      <c r="Y4" s="646"/>
      <c r="Z4" s="646"/>
      <c r="AA4" s="646"/>
      <c r="AB4" s="646"/>
      <c r="AC4" s="646"/>
      <c r="AD4" s="646"/>
      <c r="AE4" s="646"/>
      <c r="AF4" s="646"/>
      <c r="AG4" s="646"/>
      <c r="AH4" s="646"/>
      <c r="AI4" s="646"/>
      <c r="AJ4" s="647"/>
      <c r="AK4" s="253"/>
      <c r="AL4" s="253"/>
      <c r="AM4" s="253"/>
      <c r="AN4" s="253"/>
      <c r="AO4" s="253"/>
      <c r="AP4" s="253"/>
      <c r="AQ4" s="253"/>
      <c r="AR4" s="253"/>
      <c r="AS4" s="253"/>
      <c r="AT4" s="254"/>
    </row>
    <row r="5" spans="1:46" s="240" customFormat="1" ht="23.25" customHeight="1">
      <c r="A5" s="679"/>
      <c r="B5" s="255" t="s">
        <v>1</v>
      </c>
      <c r="C5" s="683"/>
      <c r="D5" s="684"/>
      <c r="E5" s="688" t="s">
        <v>6</v>
      </c>
      <c r="F5" s="649" t="s">
        <v>7</v>
      </c>
      <c r="G5" s="690" t="s">
        <v>2</v>
      </c>
      <c r="H5" s="691"/>
      <c r="I5" s="691"/>
      <c r="J5" s="692"/>
      <c r="K5" s="669" t="s">
        <v>11</v>
      </c>
      <c r="L5" s="671" t="s">
        <v>12</v>
      </c>
      <c r="M5" s="693"/>
      <c r="N5" s="693"/>
      <c r="O5" s="693"/>
      <c r="P5" s="672"/>
      <c r="Q5" s="670" t="s">
        <v>13</v>
      </c>
      <c r="R5" s="693"/>
      <c r="S5" s="693"/>
      <c r="T5" s="693"/>
      <c r="U5" s="672"/>
      <c r="V5" s="670" t="s">
        <v>14</v>
      </c>
      <c r="W5" s="671"/>
      <c r="X5" s="671"/>
      <c r="Y5" s="671"/>
      <c r="Z5" s="672"/>
      <c r="AA5" s="670" t="s">
        <v>101</v>
      </c>
      <c r="AB5" s="671"/>
      <c r="AC5" s="671"/>
      <c r="AD5" s="671"/>
      <c r="AE5" s="672"/>
      <c r="AF5" s="670" t="s">
        <v>15</v>
      </c>
      <c r="AG5" s="671"/>
      <c r="AH5" s="671"/>
      <c r="AI5" s="671"/>
      <c r="AJ5" s="672"/>
      <c r="AK5" s="673" t="s">
        <v>15</v>
      </c>
      <c r="AL5" s="673"/>
      <c r="AM5" s="673"/>
      <c r="AN5" s="673"/>
      <c r="AO5" s="674"/>
      <c r="AP5" s="670" t="s">
        <v>102</v>
      </c>
      <c r="AQ5" s="671"/>
      <c r="AR5" s="671"/>
      <c r="AS5" s="671"/>
      <c r="AT5" s="672"/>
    </row>
    <row r="6" spans="1:46" s="240" customFormat="1" ht="18" customHeight="1">
      <c r="A6" s="679"/>
      <c r="B6" s="255" t="s">
        <v>17</v>
      </c>
      <c r="C6" s="675" t="s">
        <v>9</v>
      </c>
      <c r="D6" s="659" t="s">
        <v>0</v>
      </c>
      <c r="E6" s="688"/>
      <c r="F6" s="649"/>
      <c r="G6" s="676" t="s">
        <v>5</v>
      </c>
      <c r="H6" s="654" t="s">
        <v>3</v>
      </c>
      <c r="I6" s="654" t="s">
        <v>8</v>
      </c>
      <c r="J6" s="648" t="s">
        <v>103</v>
      </c>
      <c r="K6" s="669"/>
      <c r="L6" s="651" t="s">
        <v>108</v>
      </c>
      <c r="M6" s="650" t="s">
        <v>5</v>
      </c>
      <c r="N6" s="650" t="s">
        <v>3</v>
      </c>
      <c r="O6" s="648" t="s">
        <v>103</v>
      </c>
      <c r="P6" s="658" t="s">
        <v>105</v>
      </c>
      <c r="Q6" s="651" t="s">
        <v>108</v>
      </c>
      <c r="R6" s="650" t="s">
        <v>5</v>
      </c>
      <c r="S6" s="650" t="s">
        <v>3</v>
      </c>
      <c r="T6" s="648" t="s">
        <v>103</v>
      </c>
      <c r="U6" s="658" t="s">
        <v>105</v>
      </c>
      <c r="V6" s="651" t="s">
        <v>108</v>
      </c>
      <c r="W6" s="650" t="s">
        <v>5</v>
      </c>
      <c r="X6" s="650" t="s">
        <v>3</v>
      </c>
      <c r="Y6" s="648" t="s">
        <v>103</v>
      </c>
      <c r="Z6" s="658" t="s">
        <v>105</v>
      </c>
      <c r="AA6" s="651" t="s">
        <v>108</v>
      </c>
      <c r="AB6" s="650" t="s">
        <v>5</v>
      </c>
      <c r="AC6" s="650" t="s">
        <v>3</v>
      </c>
      <c r="AD6" s="648" t="s">
        <v>103</v>
      </c>
      <c r="AE6" s="658" t="s">
        <v>105</v>
      </c>
      <c r="AF6" s="651" t="s">
        <v>108</v>
      </c>
      <c r="AG6" s="650" t="s">
        <v>5</v>
      </c>
      <c r="AH6" s="650" t="s">
        <v>3</v>
      </c>
      <c r="AI6" s="648" t="s">
        <v>103</v>
      </c>
      <c r="AJ6" s="658" t="s">
        <v>105</v>
      </c>
      <c r="AK6" s="665" t="s">
        <v>104</v>
      </c>
      <c r="AL6" s="648" t="s">
        <v>5</v>
      </c>
      <c r="AM6" s="648" t="s">
        <v>3</v>
      </c>
      <c r="AN6" s="648" t="s">
        <v>103</v>
      </c>
      <c r="AO6" s="668" t="s">
        <v>105</v>
      </c>
      <c r="AP6" s="651" t="s">
        <v>108</v>
      </c>
      <c r="AQ6" s="650" t="s">
        <v>5</v>
      </c>
      <c r="AR6" s="650" t="s">
        <v>3</v>
      </c>
      <c r="AS6" s="648" t="s">
        <v>103</v>
      </c>
      <c r="AT6" s="658" t="s">
        <v>105</v>
      </c>
    </row>
    <row r="7" spans="1:46" s="240" customFormat="1" ht="18">
      <c r="A7" s="679"/>
      <c r="B7" s="255" t="s">
        <v>18</v>
      </c>
      <c r="C7" s="675"/>
      <c r="D7" s="659"/>
      <c r="E7" s="688"/>
      <c r="F7" s="649"/>
      <c r="G7" s="676"/>
      <c r="H7" s="654"/>
      <c r="I7" s="654"/>
      <c r="J7" s="649"/>
      <c r="K7" s="669"/>
      <c r="L7" s="652"/>
      <c r="M7" s="654"/>
      <c r="N7" s="654"/>
      <c r="O7" s="649"/>
      <c r="P7" s="659"/>
      <c r="Q7" s="652"/>
      <c r="R7" s="654"/>
      <c r="S7" s="654"/>
      <c r="T7" s="649"/>
      <c r="U7" s="659"/>
      <c r="V7" s="652"/>
      <c r="W7" s="654"/>
      <c r="X7" s="654"/>
      <c r="Y7" s="649"/>
      <c r="Z7" s="659"/>
      <c r="AA7" s="652"/>
      <c r="AB7" s="654"/>
      <c r="AC7" s="654"/>
      <c r="AD7" s="649"/>
      <c r="AE7" s="659"/>
      <c r="AF7" s="652"/>
      <c r="AG7" s="654"/>
      <c r="AH7" s="654"/>
      <c r="AI7" s="649"/>
      <c r="AJ7" s="659"/>
      <c r="AK7" s="666"/>
      <c r="AL7" s="649"/>
      <c r="AM7" s="649"/>
      <c r="AN7" s="649"/>
      <c r="AO7" s="669"/>
      <c r="AP7" s="652"/>
      <c r="AQ7" s="654"/>
      <c r="AR7" s="654"/>
      <c r="AS7" s="649"/>
      <c r="AT7" s="659"/>
    </row>
    <row r="8" spans="1:46" s="240" customFormat="1" ht="18">
      <c r="A8" s="679"/>
      <c r="B8" s="255" t="s">
        <v>1</v>
      </c>
      <c r="C8" s="675"/>
      <c r="D8" s="659"/>
      <c r="E8" s="688"/>
      <c r="F8" s="649"/>
      <c r="G8" s="676"/>
      <c r="H8" s="654"/>
      <c r="I8" s="654"/>
      <c r="J8" s="649"/>
      <c r="K8" s="669"/>
      <c r="L8" s="652"/>
      <c r="M8" s="654"/>
      <c r="N8" s="654"/>
      <c r="O8" s="649"/>
      <c r="P8" s="659"/>
      <c r="Q8" s="652"/>
      <c r="R8" s="654"/>
      <c r="S8" s="654"/>
      <c r="T8" s="649"/>
      <c r="U8" s="659"/>
      <c r="V8" s="652"/>
      <c r="W8" s="654"/>
      <c r="X8" s="654"/>
      <c r="Y8" s="649"/>
      <c r="Z8" s="659"/>
      <c r="AA8" s="652"/>
      <c r="AB8" s="654"/>
      <c r="AC8" s="654"/>
      <c r="AD8" s="649"/>
      <c r="AE8" s="659"/>
      <c r="AF8" s="652"/>
      <c r="AG8" s="654"/>
      <c r="AH8" s="654"/>
      <c r="AI8" s="649"/>
      <c r="AJ8" s="659"/>
      <c r="AK8" s="666"/>
      <c r="AL8" s="649"/>
      <c r="AM8" s="649"/>
      <c r="AN8" s="649"/>
      <c r="AO8" s="669"/>
      <c r="AP8" s="652"/>
      <c r="AQ8" s="654"/>
      <c r="AR8" s="654"/>
      <c r="AS8" s="649"/>
      <c r="AT8" s="659"/>
    </row>
    <row r="9" spans="1:46" s="240" customFormat="1" ht="18">
      <c r="A9" s="680"/>
      <c r="B9" s="256" t="s">
        <v>1</v>
      </c>
      <c r="C9" s="675"/>
      <c r="D9" s="659"/>
      <c r="E9" s="689"/>
      <c r="F9" s="650"/>
      <c r="G9" s="676"/>
      <c r="H9" s="654"/>
      <c r="I9" s="654"/>
      <c r="J9" s="650"/>
      <c r="K9" s="658"/>
      <c r="L9" s="653"/>
      <c r="M9" s="654"/>
      <c r="N9" s="654"/>
      <c r="O9" s="650"/>
      <c r="P9" s="659"/>
      <c r="Q9" s="653"/>
      <c r="R9" s="654"/>
      <c r="S9" s="654"/>
      <c r="T9" s="650"/>
      <c r="U9" s="659"/>
      <c r="V9" s="653"/>
      <c r="W9" s="654"/>
      <c r="X9" s="654"/>
      <c r="Y9" s="650"/>
      <c r="Z9" s="659"/>
      <c r="AA9" s="653"/>
      <c r="AB9" s="654"/>
      <c r="AC9" s="654"/>
      <c r="AD9" s="650"/>
      <c r="AE9" s="659"/>
      <c r="AF9" s="653"/>
      <c r="AG9" s="654"/>
      <c r="AH9" s="654"/>
      <c r="AI9" s="650"/>
      <c r="AJ9" s="659"/>
      <c r="AK9" s="667"/>
      <c r="AL9" s="650"/>
      <c r="AM9" s="650"/>
      <c r="AN9" s="650"/>
      <c r="AO9" s="658"/>
      <c r="AP9" s="653"/>
      <c r="AQ9" s="654"/>
      <c r="AR9" s="654"/>
      <c r="AS9" s="650"/>
      <c r="AT9" s="659"/>
    </row>
    <row r="10" spans="1:46" s="240" customFormat="1" ht="15" thickBot="1">
      <c r="A10" s="257">
        <v>1</v>
      </c>
      <c r="B10" s="258">
        <v>2</v>
      </c>
      <c r="C10" s="259">
        <v>3</v>
      </c>
      <c r="D10" s="260">
        <v>4</v>
      </c>
      <c r="E10" s="259">
        <v>6</v>
      </c>
      <c r="F10" s="261">
        <v>7</v>
      </c>
      <c r="G10" s="261">
        <v>8</v>
      </c>
      <c r="H10" s="261">
        <v>9</v>
      </c>
      <c r="I10" s="261">
        <v>10</v>
      </c>
      <c r="J10" s="261">
        <v>11</v>
      </c>
      <c r="K10" s="260">
        <v>12</v>
      </c>
      <c r="L10" s="262">
        <v>13</v>
      </c>
      <c r="M10" s="261">
        <v>14</v>
      </c>
      <c r="N10" s="261">
        <v>15</v>
      </c>
      <c r="O10" s="261">
        <v>16</v>
      </c>
      <c r="P10" s="260">
        <v>17</v>
      </c>
      <c r="Q10" s="259">
        <v>18</v>
      </c>
      <c r="R10" s="261">
        <v>19</v>
      </c>
      <c r="S10" s="261">
        <v>20</v>
      </c>
      <c r="T10" s="261">
        <v>21</v>
      </c>
      <c r="U10" s="260">
        <v>22</v>
      </c>
      <c r="V10" s="259">
        <v>23</v>
      </c>
      <c r="W10" s="262">
        <v>24</v>
      </c>
      <c r="X10" s="262">
        <v>25</v>
      </c>
      <c r="Y10" s="262">
        <v>26</v>
      </c>
      <c r="Z10" s="260">
        <v>27</v>
      </c>
      <c r="AA10" s="259">
        <v>28</v>
      </c>
      <c r="AB10" s="262">
        <v>29</v>
      </c>
      <c r="AC10" s="262">
        <v>30</v>
      </c>
      <c r="AD10" s="262">
        <v>31</v>
      </c>
      <c r="AE10" s="260">
        <v>32</v>
      </c>
      <c r="AF10" s="259">
        <v>33</v>
      </c>
      <c r="AG10" s="262">
        <v>34</v>
      </c>
      <c r="AH10" s="262">
        <v>35</v>
      </c>
      <c r="AI10" s="262">
        <v>36</v>
      </c>
      <c r="AJ10" s="260">
        <v>37</v>
      </c>
      <c r="AK10" s="262">
        <v>38</v>
      </c>
      <c r="AL10" s="261">
        <v>39</v>
      </c>
      <c r="AM10" s="261">
        <v>40</v>
      </c>
      <c r="AN10" s="261">
        <v>41</v>
      </c>
      <c r="AO10" s="260">
        <v>42</v>
      </c>
      <c r="AP10" s="259">
        <v>38</v>
      </c>
      <c r="AQ10" s="262">
        <v>39</v>
      </c>
      <c r="AR10" s="262">
        <v>40</v>
      </c>
      <c r="AS10" s="262">
        <v>41</v>
      </c>
      <c r="AT10" s="260">
        <v>42</v>
      </c>
    </row>
    <row r="11" spans="1:29" s="240" customFormat="1" ht="9" customHeight="1">
      <c r="A11" s="263"/>
      <c r="B11" s="264"/>
      <c r="C11" s="265"/>
      <c r="D11" s="266"/>
      <c r="E11" s="265"/>
      <c r="F11" s="265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51"/>
    </row>
    <row r="12" spans="1:36" s="240" customFormat="1" ht="18">
      <c r="A12" s="663" t="s">
        <v>19</v>
      </c>
      <c r="B12" s="664"/>
      <c r="C12" s="664"/>
      <c r="D12" s="664"/>
      <c r="E12" s="664"/>
      <c r="F12" s="664"/>
      <c r="G12" s="664"/>
      <c r="H12" s="664"/>
      <c r="I12" s="664"/>
      <c r="J12" s="664"/>
      <c r="K12" s="664"/>
      <c r="L12" s="664"/>
      <c r="M12" s="664"/>
      <c r="N12" s="664"/>
      <c r="O12" s="664"/>
      <c r="P12" s="664"/>
      <c r="Q12" s="664"/>
      <c r="R12" s="664"/>
      <c r="S12" s="664"/>
      <c r="T12" s="664"/>
      <c r="U12" s="664"/>
      <c r="V12" s="664"/>
      <c r="W12" s="664"/>
      <c r="X12" s="664"/>
      <c r="Y12" s="664"/>
      <c r="Z12" s="664"/>
      <c r="AA12" s="664"/>
      <c r="AB12" s="664"/>
      <c r="AC12" s="664"/>
      <c r="AD12" s="664"/>
      <c r="AE12" s="664"/>
      <c r="AF12" s="664"/>
      <c r="AG12" s="664"/>
      <c r="AH12" s="664"/>
      <c r="AI12" s="664"/>
      <c r="AJ12" s="664"/>
    </row>
    <row r="13" spans="1:36" s="240" customFormat="1" ht="18.75" customHeight="1" thickBot="1">
      <c r="A13" s="639" t="s">
        <v>129</v>
      </c>
      <c r="B13" s="639"/>
      <c r="C13" s="639"/>
      <c r="D13" s="639"/>
      <c r="E13" s="639"/>
      <c r="F13" s="639"/>
      <c r="G13" s="639"/>
      <c r="H13" s="639"/>
      <c r="I13" s="639"/>
      <c r="J13" s="639"/>
      <c r="K13" s="639"/>
      <c r="L13" s="639"/>
      <c r="M13" s="639"/>
      <c r="N13" s="639"/>
      <c r="O13" s="639"/>
      <c r="P13" s="639"/>
      <c r="Q13" s="639"/>
      <c r="R13" s="639"/>
      <c r="S13" s="639"/>
      <c r="T13" s="639"/>
      <c r="U13" s="639"/>
      <c r="V13" s="639"/>
      <c r="W13" s="639"/>
      <c r="X13" s="639"/>
      <c r="Y13" s="639"/>
      <c r="Z13" s="639"/>
      <c r="AA13" s="639"/>
      <c r="AB13" s="639"/>
      <c r="AC13" s="639"/>
      <c r="AD13" s="639"/>
      <c r="AE13" s="639"/>
      <c r="AF13" s="639"/>
      <c r="AG13" s="639"/>
      <c r="AH13" s="639"/>
      <c r="AI13" s="639"/>
      <c r="AJ13" s="639"/>
    </row>
    <row r="14" spans="1:46" s="13" customFormat="1" ht="18">
      <c r="A14" s="278" t="s">
        <v>23</v>
      </c>
      <c r="B14" s="279" t="s">
        <v>20</v>
      </c>
      <c r="C14" s="278">
        <v>1</v>
      </c>
      <c r="D14" s="280"/>
      <c r="E14" s="281">
        <f>F14/30</f>
        <v>3</v>
      </c>
      <c r="F14" s="283">
        <f>G14+K14</f>
        <v>90</v>
      </c>
      <c r="G14" s="283">
        <f>H14+J14</f>
        <v>60</v>
      </c>
      <c r="H14" s="283">
        <f aca="true" t="shared" si="0" ref="H14:I17">N14+S14+X14</f>
        <v>0</v>
      </c>
      <c r="I14" s="283"/>
      <c r="J14" s="283">
        <f aca="true" t="shared" si="1" ref="J14:K17">O14+T14+Y14</f>
        <v>60</v>
      </c>
      <c r="K14" s="280">
        <f t="shared" si="1"/>
        <v>30</v>
      </c>
      <c r="L14" s="284">
        <f>M14/30</f>
        <v>3</v>
      </c>
      <c r="M14" s="285">
        <f>N14+O14+P14</f>
        <v>90</v>
      </c>
      <c r="N14" s="285"/>
      <c r="O14" s="285">
        <v>60</v>
      </c>
      <c r="P14" s="286">
        <v>30</v>
      </c>
      <c r="Q14" s="287"/>
      <c r="R14" s="285"/>
      <c r="S14" s="288"/>
      <c r="T14" s="288"/>
      <c r="U14" s="289"/>
      <c r="V14" s="287"/>
      <c r="W14" s="285"/>
      <c r="X14" s="288"/>
      <c r="Y14" s="288"/>
      <c r="Z14" s="289"/>
      <c r="AA14" s="287"/>
      <c r="AB14" s="285"/>
      <c r="AC14" s="288"/>
      <c r="AD14" s="288"/>
      <c r="AE14" s="289"/>
      <c r="AF14" s="287"/>
      <c r="AG14" s="285"/>
      <c r="AH14" s="288"/>
      <c r="AI14" s="288"/>
      <c r="AJ14" s="289"/>
      <c r="AK14" s="284"/>
      <c r="AL14" s="285"/>
      <c r="AM14" s="290"/>
      <c r="AN14" s="290"/>
      <c r="AO14" s="291"/>
      <c r="AP14" s="287"/>
      <c r="AQ14" s="285"/>
      <c r="AR14" s="288"/>
      <c r="AS14" s="288"/>
      <c r="AT14" s="289"/>
    </row>
    <row r="15" spans="1:46" s="13" customFormat="1" ht="36">
      <c r="A15" s="292">
        <f>A14+1</f>
        <v>2</v>
      </c>
      <c r="B15" s="316" t="s">
        <v>22</v>
      </c>
      <c r="C15" s="292">
        <v>1</v>
      </c>
      <c r="D15" s="297"/>
      <c r="E15" s="317">
        <f>F15/30</f>
        <v>3</v>
      </c>
      <c r="F15" s="282">
        <f>G15+K15</f>
        <v>90</v>
      </c>
      <c r="G15" s="282">
        <f>H15+J15</f>
        <v>30</v>
      </c>
      <c r="H15" s="282">
        <f t="shared" si="0"/>
        <v>0</v>
      </c>
      <c r="I15" s="282"/>
      <c r="J15" s="282">
        <f t="shared" si="1"/>
        <v>30</v>
      </c>
      <c r="K15" s="297">
        <f t="shared" si="1"/>
        <v>60</v>
      </c>
      <c r="L15" s="298">
        <f>M15/30</f>
        <v>3</v>
      </c>
      <c r="M15" s="299">
        <f>N15+O15+P15</f>
        <v>90</v>
      </c>
      <c r="N15" s="299"/>
      <c r="O15" s="299">
        <v>30</v>
      </c>
      <c r="P15" s="318">
        <v>60</v>
      </c>
      <c r="Q15" s="296"/>
      <c r="R15" s="299"/>
      <c r="S15" s="319"/>
      <c r="T15" s="319"/>
      <c r="U15" s="320"/>
      <c r="V15" s="296"/>
      <c r="W15" s="299"/>
      <c r="X15" s="321"/>
      <c r="Y15" s="321"/>
      <c r="Z15" s="322"/>
      <c r="AA15" s="296"/>
      <c r="AB15" s="299"/>
      <c r="AC15" s="321"/>
      <c r="AD15" s="321"/>
      <c r="AE15" s="322"/>
      <c r="AF15" s="296"/>
      <c r="AG15" s="299"/>
      <c r="AH15" s="321"/>
      <c r="AI15" s="321"/>
      <c r="AJ15" s="322"/>
      <c r="AK15" s="298"/>
      <c r="AL15" s="299"/>
      <c r="AM15" s="323"/>
      <c r="AN15" s="323"/>
      <c r="AO15" s="324"/>
      <c r="AP15" s="296"/>
      <c r="AQ15" s="299"/>
      <c r="AR15" s="321"/>
      <c r="AS15" s="321"/>
      <c r="AT15" s="322"/>
    </row>
    <row r="16" spans="1:46" s="13" customFormat="1" ht="36">
      <c r="A16" s="292">
        <f>A15+1</f>
        <v>3</v>
      </c>
      <c r="B16" s="316" t="s">
        <v>131</v>
      </c>
      <c r="C16" s="292"/>
      <c r="D16" s="297">
        <v>1</v>
      </c>
      <c r="E16" s="317">
        <f>F16/30</f>
        <v>3</v>
      </c>
      <c r="F16" s="282">
        <f>G16+K16</f>
        <v>90</v>
      </c>
      <c r="G16" s="282">
        <f>H16+J16</f>
        <v>30</v>
      </c>
      <c r="H16" s="282">
        <f t="shared" si="0"/>
        <v>20</v>
      </c>
      <c r="I16" s="282"/>
      <c r="J16" s="282">
        <f t="shared" si="1"/>
        <v>10</v>
      </c>
      <c r="K16" s="297">
        <f t="shared" si="1"/>
        <v>60</v>
      </c>
      <c r="L16" s="298">
        <f>M16/30</f>
        <v>3</v>
      </c>
      <c r="M16" s="299">
        <f>N16+O16+P16</f>
        <v>90</v>
      </c>
      <c r="N16" s="299">
        <v>20</v>
      </c>
      <c r="O16" s="299">
        <v>10</v>
      </c>
      <c r="P16" s="318">
        <v>60</v>
      </c>
      <c r="Q16" s="296"/>
      <c r="R16" s="299"/>
      <c r="S16" s="321"/>
      <c r="T16" s="321"/>
      <c r="U16" s="322"/>
      <c r="V16" s="296"/>
      <c r="W16" s="299"/>
      <c r="X16" s="321"/>
      <c r="Y16" s="321"/>
      <c r="Z16" s="322"/>
      <c r="AA16" s="296"/>
      <c r="AB16" s="299"/>
      <c r="AC16" s="321"/>
      <c r="AD16" s="321"/>
      <c r="AE16" s="322"/>
      <c r="AF16" s="296"/>
      <c r="AG16" s="299"/>
      <c r="AH16" s="321"/>
      <c r="AI16" s="321"/>
      <c r="AJ16" s="322"/>
      <c r="AK16" s="298"/>
      <c r="AL16" s="299"/>
      <c r="AM16" s="323"/>
      <c r="AN16" s="323"/>
      <c r="AO16" s="324"/>
      <c r="AP16" s="296"/>
      <c r="AQ16" s="299"/>
      <c r="AR16" s="321"/>
      <c r="AS16" s="321"/>
      <c r="AT16" s="322"/>
    </row>
    <row r="17" spans="1:47" s="54" customFormat="1" ht="18.75" thickBot="1">
      <c r="A17" s="292">
        <f>A16+1</f>
        <v>4</v>
      </c>
      <c r="B17" s="316" t="s">
        <v>24</v>
      </c>
      <c r="C17" s="292"/>
      <c r="D17" s="327">
        <v>1</v>
      </c>
      <c r="E17" s="317">
        <f>F17/30</f>
        <v>3</v>
      </c>
      <c r="F17" s="282">
        <f>G17+K17</f>
        <v>90</v>
      </c>
      <c r="G17" s="282">
        <f>H17+J17</f>
        <v>40</v>
      </c>
      <c r="H17" s="282">
        <f t="shared" si="0"/>
        <v>20</v>
      </c>
      <c r="I17" s="282">
        <f t="shared" si="0"/>
        <v>20</v>
      </c>
      <c r="J17" s="282">
        <f t="shared" si="1"/>
        <v>20</v>
      </c>
      <c r="K17" s="297">
        <f t="shared" si="1"/>
        <v>50</v>
      </c>
      <c r="L17" s="296">
        <f>M17/30</f>
        <v>3</v>
      </c>
      <c r="M17" s="299">
        <f>N17+O17+P17</f>
        <v>90</v>
      </c>
      <c r="N17" s="321">
        <v>20</v>
      </c>
      <c r="O17" s="321">
        <v>20</v>
      </c>
      <c r="P17" s="322">
        <v>50</v>
      </c>
      <c r="Q17" s="296"/>
      <c r="R17" s="299"/>
      <c r="S17" s="321"/>
      <c r="T17" s="321"/>
      <c r="U17" s="322"/>
      <c r="V17" s="296"/>
      <c r="W17" s="299"/>
      <c r="X17" s="321"/>
      <c r="Y17" s="321"/>
      <c r="Z17" s="322"/>
      <c r="AA17" s="296"/>
      <c r="AB17" s="299"/>
      <c r="AC17" s="321"/>
      <c r="AD17" s="321"/>
      <c r="AE17" s="322"/>
      <c r="AF17" s="296"/>
      <c r="AG17" s="299"/>
      <c r="AH17" s="321"/>
      <c r="AI17" s="321"/>
      <c r="AJ17" s="322"/>
      <c r="AK17" s="298"/>
      <c r="AL17" s="299"/>
      <c r="AM17" s="323"/>
      <c r="AN17" s="323"/>
      <c r="AO17" s="324"/>
      <c r="AP17" s="296"/>
      <c r="AQ17" s="299"/>
      <c r="AR17" s="321"/>
      <c r="AS17" s="321"/>
      <c r="AT17" s="322"/>
      <c r="AU17" s="13"/>
    </row>
    <row r="18" spans="1:47" s="315" customFormat="1" ht="36">
      <c r="A18" s="292">
        <f aca="true" t="shared" si="2" ref="A18:A28">A17+1</f>
        <v>5</v>
      </c>
      <c r="B18" s="304" t="s">
        <v>21</v>
      </c>
      <c r="C18" s="305">
        <v>2</v>
      </c>
      <c r="D18" s="306"/>
      <c r="E18" s="307">
        <f>F18/30</f>
        <v>3</v>
      </c>
      <c r="F18" s="308">
        <f aca="true" t="shared" si="3" ref="F18:F28">G18+K18</f>
        <v>90</v>
      </c>
      <c r="G18" s="308">
        <f>H18+J18</f>
        <v>60</v>
      </c>
      <c r="H18" s="308">
        <f>N18+S18+X18+AC18+AH18</f>
        <v>0</v>
      </c>
      <c r="I18" s="308"/>
      <c r="J18" s="308">
        <f>O18+T18+Y18+AD18+AI18</f>
        <v>60</v>
      </c>
      <c r="K18" s="309">
        <f>P18+U18+Z18+AE18+AJ18</f>
        <v>30</v>
      </c>
      <c r="L18" s="307">
        <f aca="true" t="shared" si="4" ref="L18:L25">M18/30</f>
        <v>3</v>
      </c>
      <c r="M18" s="310">
        <f aca="true" t="shared" si="5" ref="M18:M26">N18+O18+P18</f>
        <v>90</v>
      </c>
      <c r="N18" s="310"/>
      <c r="O18" s="310">
        <v>60</v>
      </c>
      <c r="P18" s="311">
        <v>30</v>
      </c>
      <c r="Q18" s="312"/>
      <c r="R18" s="310"/>
      <c r="S18" s="308"/>
      <c r="T18" s="308"/>
      <c r="U18" s="309"/>
      <c r="V18" s="307"/>
      <c r="W18" s="310"/>
      <c r="X18" s="308"/>
      <c r="Y18" s="308"/>
      <c r="Z18" s="306"/>
      <c r="AA18" s="307"/>
      <c r="AB18" s="310"/>
      <c r="AC18" s="308"/>
      <c r="AD18" s="308"/>
      <c r="AE18" s="309"/>
      <c r="AF18" s="312"/>
      <c r="AG18" s="310"/>
      <c r="AH18" s="308"/>
      <c r="AI18" s="308"/>
      <c r="AJ18" s="309"/>
      <c r="AK18" s="287"/>
      <c r="AL18" s="285"/>
      <c r="AM18" s="313"/>
      <c r="AN18" s="313"/>
      <c r="AO18" s="314"/>
      <c r="AP18" s="287"/>
      <c r="AQ18" s="285"/>
      <c r="AR18" s="283"/>
      <c r="AS18" s="283"/>
      <c r="AT18" s="280"/>
      <c r="AU18" s="303"/>
    </row>
    <row r="19" spans="1:47" s="315" customFormat="1" ht="18">
      <c r="A19" s="292">
        <f t="shared" si="2"/>
        <v>6</v>
      </c>
      <c r="B19" s="293" t="s">
        <v>26</v>
      </c>
      <c r="C19" s="305"/>
      <c r="D19" s="306">
        <v>1</v>
      </c>
      <c r="E19" s="296">
        <f aca="true" t="shared" si="6" ref="E19:E26">F19/30</f>
        <v>3</v>
      </c>
      <c r="F19" s="282">
        <f t="shared" si="3"/>
        <v>90</v>
      </c>
      <c r="G19" s="282">
        <f aca="true" t="shared" si="7" ref="G19:G26">H19+J19</f>
        <v>20</v>
      </c>
      <c r="H19" s="282">
        <f aca="true" t="shared" si="8" ref="H19:H26">N19+S19+X19+AC19+AH19</f>
        <v>10</v>
      </c>
      <c r="I19" s="308"/>
      <c r="J19" s="282">
        <f aca="true" t="shared" si="9" ref="J19:K26">O19+T19+Y19+AD19+AI19</f>
        <v>10</v>
      </c>
      <c r="K19" s="297">
        <f t="shared" si="9"/>
        <v>70</v>
      </c>
      <c r="L19" s="296">
        <f t="shared" si="4"/>
        <v>3</v>
      </c>
      <c r="M19" s="299">
        <f t="shared" si="5"/>
        <v>90</v>
      </c>
      <c r="N19" s="308">
        <v>10</v>
      </c>
      <c r="O19" s="308">
        <v>10</v>
      </c>
      <c r="P19" s="309">
        <v>70</v>
      </c>
      <c r="Q19" s="298"/>
      <c r="R19" s="299"/>
      <c r="S19" s="308"/>
      <c r="T19" s="308"/>
      <c r="U19" s="309"/>
      <c r="V19" s="307"/>
      <c r="W19" s="310"/>
      <c r="X19" s="308"/>
      <c r="Y19" s="308"/>
      <c r="Z19" s="306"/>
      <c r="AA19" s="307"/>
      <c r="AB19" s="310"/>
      <c r="AC19" s="308"/>
      <c r="AD19" s="308"/>
      <c r="AE19" s="309"/>
      <c r="AF19" s="312"/>
      <c r="AG19" s="310"/>
      <c r="AH19" s="308"/>
      <c r="AI19" s="308"/>
      <c r="AJ19" s="309"/>
      <c r="AK19" s="307"/>
      <c r="AL19" s="310"/>
      <c r="AM19" s="325"/>
      <c r="AN19" s="325"/>
      <c r="AO19" s="326"/>
      <c r="AP19" s="307"/>
      <c r="AQ19" s="310"/>
      <c r="AR19" s="308"/>
      <c r="AS19" s="308"/>
      <c r="AT19" s="309"/>
      <c r="AU19" s="303"/>
    </row>
    <row r="20" spans="1:47" s="315" customFormat="1" ht="18">
      <c r="A20" s="292">
        <f t="shared" si="2"/>
        <v>7</v>
      </c>
      <c r="B20" s="328" t="s">
        <v>27</v>
      </c>
      <c r="C20" s="305">
        <v>2</v>
      </c>
      <c r="D20" s="306"/>
      <c r="E20" s="296">
        <f t="shared" si="6"/>
        <v>5</v>
      </c>
      <c r="F20" s="282">
        <f t="shared" si="3"/>
        <v>150</v>
      </c>
      <c r="G20" s="282">
        <f t="shared" si="7"/>
        <v>90</v>
      </c>
      <c r="H20" s="282">
        <f t="shared" si="8"/>
        <v>30</v>
      </c>
      <c r="I20" s="308"/>
      <c r="J20" s="282">
        <f t="shared" si="9"/>
        <v>60</v>
      </c>
      <c r="K20" s="297">
        <f t="shared" si="9"/>
        <v>60</v>
      </c>
      <c r="L20" s="296">
        <f t="shared" si="4"/>
        <v>5</v>
      </c>
      <c r="M20" s="299">
        <f t="shared" si="5"/>
        <v>150</v>
      </c>
      <c r="N20" s="308">
        <v>30</v>
      </c>
      <c r="O20" s="308">
        <v>60</v>
      </c>
      <c r="P20" s="309">
        <v>60</v>
      </c>
      <c r="Q20" s="298"/>
      <c r="R20" s="299"/>
      <c r="S20" s="308"/>
      <c r="T20" s="308"/>
      <c r="U20" s="309"/>
      <c r="V20" s="307"/>
      <c r="W20" s="310"/>
      <c r="X20" s="308"/>
      <c r="Y20" s="308"/>
      <c r="Z20" s="306"/>
      <c r="AA20" s="307"/>
      <c r="AB20" s="310"/>
      <c r="AC20" s="308"/>
      <c r="AD20" s="308"/>
      <c r="AE20" s="309"/>
      <c r="AF20" s="312"/>
      <c r="AG20" s="310"/>
      <c r="AH20" s="308"/>
      <c r="AI20" s="308"/>
      <c r="AJ20" s="309"/>
      <c r="AK20" s="307"/>
      <c r="AL20" s="310"/>
      <c r="AM20" s="325"/>
      <c r="AN20" s="325"/>
      <c r="AO20" s="326"/>
      <c r="AP20" s="307"/>
      <c r="AQ20" s="310"/>
      <c r="AR20" s="308"/>
      <c r="AS20" s="308"/>
      <c r="AT20" s="309"/>
      <c r="AU20" s="303"/>
    </row>
    <row r="21" spans="1:47" s="315" customFormat="1" ht="18">
      <c r="A21" s="292">
        <f t="shared" si="2"/>
        <v>8</v>
      </c>
      <c r="B21" s="328" t="s">
        <v>28</v>
      </c>
      <c r="C21" s="305">
        <v>2</v>
      </c>
      <c r="D21" s="306"/>
      <c r="E21" s="296">
        <f t="shared" si="6"/>
        <v>4</v>
      </c>
      <c r="F21" s="282">
        <f t="shared" si="3"/>
        <v>120</v>
      </c>
      <c r="G21" s="282">
        <f t="shared" si="7"/>
        <v>70</v>
      </c>
      <c r="H21" s="282">
        <f t="shared" si="8"/>
        <v>10</v>
      </c>
      <c r="I21" s="308"/>
      <c r="J21" s="282">
        <f t="shared" si="9"/>
        <v>60</v>
      </c>
      <c r="K21" s="297">
        <f t="shared" si="9"/>
        <v>50</v>
      </c>
      <c r="L21" s="296">
        <f t="shared" si="4"/>
        <v>4</v>
      </c>
      <c r="M21" s="299">
        <f t="shared" si="5"/>
        <v>120</v>
      </c>
      <c r="N21" s="308">
        <v>10</v>
      </c>
      <c r="O21" s="308">
        <v>60</v>
      </c>
      <c r="P21" s="309">
        <v>50</v>
      </c>
      <c r="Q21" s="298"/>
      <c r="R21" s="299"/>
      <c r="S21" s="308"/>
      <c r="T21" s="308"/>
      <c r="U21" s="309"/>
      <c r="V21" s="307"/>
      <c r="W21" s="310"/>
      <c r="X21" s="308"/>
      <c r="Y21" s="308"/>
      <c r="Z21" s="306"/>
      <c r="AA21" s="307"/>
      <c r="AB21" s="310"/>
      <c r="AC21" s="308"/>
      <c r="AD21" s="308"/>
      <c r="AE21" s="309"/>
      <c r="AF21" s="312"/>
      <c r="AG21" s="310"/>
      <c r="AH21" s="308"/>
      <c r="AI21" s="308"/>
      <c r="AJ21" s="309"/>
      <c r="AK21" s="307"/>
      <c r="AL21" s="310"/>
      <c r="AM21" s="325"/>
      <c r="AN21" s="325"/>
      <c r="AO21" s="326"/>
      <c r="AP21" s="307"/>
      <c r="AQ21" s="310"/>
      <c r="AR21" s="308"/>
      <c r="AS21" s="308"/>
      <c r="AT21" s="309"/>
      <c r="AU21" s="303"/>
    </row>
    <row r="22" spans="1:47" s="315" customFormat="1" ht="18">
      <c r="A22" s="292">
        <f t="shared" si="2"/>
        <v>9</v>
      </c>
      <c r="B22" s="293" t="s">
        <v>29</v>
      </c>
      <c r="C22" s="305">
        <v>2</v>
      </c>
      <c r="D22" s="306"/>
      <c r="E22" s="296">
        <f t="shared" si="6"/>
        <v>3</v>
      </c>
      <c r="F22" s="282">
        <f t="shared" si="3"/>
        <v>90</v>
      </c>
      <c r="G22" s="282">
        <f t="shared" si="7"/>
        <v>50</v>
      </c>
      <c r="H22" s="282">
        <f t="shared" si="8"/>
        <v>10</v>
      </c>
      <c r="I22" s="308"/>
      <c r="J22" s="282">
        <f t="shared" si="9"/>
        <v>40</v>
      </c>
      <c r="K22" s="297">
        <f t="shared" si="9"/>
        <v>40</v>
      </c>
      <c r="L22" s="296">
        <f t="shared" si="4"/>
        <v>3</v>
      </c>
      <c r="M22" s="299">
        <f t="shared" si="5"/>
        <v>90</v>
      </c>
      <c r="N22" s="308">
        <v>10</v>
      </c>
      <c r="O22" s="308">
        <v>40</v>
      </c>
      <c r="P22" s="309">
        <v>40</v>
      </c>
      <c r="Q22" s="298"/>
      <c r="R22" s="299"/>
      <c r="S22" s="308"/>
      <c r="T22" s="308"/>
      <c r="U22" s="309"/>
      <c r="V22" s="307"/>
      <c r="W22" s="310"/>
      <c r="X22" s="308"/>
      <c r="Y22" s="308"/>
      <c r="Z22" s="306"/>
      <c r="AA22" s="307"/>
      <c r="AB22" s="310"/>
      <c r="AC22" s="308"/>
      <c r="AD22" s="308"/>
      <c r="AE22" s="309"/>
      <c r="AF22" s="312"/>
      <c r="AG22" s="310"/>
      <c r="AH22" s="308"/>
      <c r="AI22" s="308"/>
      <c r="AJ22" s="309"/>
      <c r="AK22" s="307"/>
      <c r="AL22" s="310"/>
      <c r="AM22" s="325"/>
      <c r="AN22" s="325"/>
      <c r="AO22" s="326"/>
      <c r="AP22" s="307"/>
      <c r="AQ22" s="310"/>
      <c r="AR22" s="308"/>
      <c r="AS22" s="308"/>
      <c r="AT22" s="309"/>
      <c r="AU22" s="303"/>
    </row>
    <row r="23" spans="1:47" s="315" customFormat="1" ht="18">
      <c r="A23" s="292">
        <f t="shared" si="2"/>
        <v>10</v>
      </c>
      <c r="B23" s="293" t="s">
        <v>30</v>
      </c>
      <c r="C23" s="305">
        <v>4</v>
      </c>
      <c r="D23" s="306"/>
      <c r="E23" s="296">
        <f t="shared" si="6"/>
        <v>8</v>
      </c>
      <c r="F23" s="282">
        <f t="shared" si="3"/>
        <v>240</v>
      </c>
      <c r="G23" s="282">
        <f t="shared" si="7"/>
        <v>150</v>
      </c>
      <c r="H23" s="282">
        <f t="shared" si="8"/>
        <v>40</v>
      </c>
      <c r="I23" s="308"/>
      <c r="J23" s="282">
        <f t="shared" si="9"/>
        <v>110</v>
      </c>
      <c r="K23" s="297">
        <f t="shared" si="9"/>
        <v>90</v>
      </c>
      <c r="L23" s="296">
        <f t="shared" si="4"/>
        <v>3</v>
      </c>
      <c r="M23" s="299">
        <f t="shared" si="5"/>
        <v>90</v>
      </c>
      <c r="N23" s="308">
        <v>10</v>
      </c>
      <c r="O23" s="308">
        <v>30</v>
      </c>
      <c r="P23" s="309">
        <v>50</v>
      </c>
      <c r="Q23" s="296">
        <f>R23/30</f>
        <v>5</v>
      </c>
      <c r="R23" s="299">
        <f>S23+T23+U23</f>
        <v>150</v>
      </c>
      <c r="S23" s="308">
        <v>30</v>
      </c>
      <c r="T23" s="308">
        <v>80</v>
      </c>
      <c r="U23" s="309">
        <v>40</v>
      </c>
      <c r="V23" s="307"/>
      <c r="W23" s="310"/>
      <c r="X23" s="308"/>
      <c r="Y23" s="308"/>
      <c r="Z23" s="306"/>
      <c r="AA23" s="307"/>
      <c r="AB23" s="310"/>
      <c r="AC23" s="308"/>
      <c r="AD23" s="308"/>
      <c r="AE23" s="309"/>
      <c r="AF23" s="312"/>
      <c r="AG23" s="310"/>
      <c r="AH23" s="308"/>
      <c r="AI23" s="308"/>
      <c r="AJ23" s="309"/>
      <c r="AK23" s="307"/>
      <c r="AL23" s="310"/>
      <c r="AM23" s="325"/>
      <c r="AN23" s="325"/>
      <c r="AO23" s="326"/>
      <c r="AP23" s="307"/>
      <c r="AQ23" s="310"/>
      <c r="AR23" s="308"/>
      <c r="AS23" s="308"/>
      <c r="AT23" s="309"/>
      <c r="AU23" s="303"/>
    </row>
    <row r="24" spans="1:47" s="315" customFormat="1" ht="18">
      <c r="A24" s="292">
        <f t="shared" si="2"/>
        <v>11</v>
      </c>
      <c r="B24" s="293" t="s">
        <v>31</v>
      </c>
      <c r="C24" s="305">
        <v>2</v>
      </c>
      <c r="D24" s="306"/>
      <c r="E24" s="296">
        <f t="shared" si="6"/>
        <v>11</v>
      </c>
      <c r="F24" s="282">
        <f t="shared" si="3"/>
        <v>330</v>
      </c>
      <c r="G24" s="282">
        <f t="shared" si="7"/>
        <v>220</v>
      </c>
      <c r="H24" s="282">
        <f t="shared" si="8"/>
        <v>40</v>
      </c>
      <c r="I24" s="308"/>
      <c r="J24" s="282">
        <f t="shared" si="9"/>
        <v>180</v>
      </c>
      <c r="K24" s="297">
        <f t="shared" si="9"/>
        <v>110</v>
      </c>
      <c r="L24" s="296">
        <f t="shared" si="4"/>
        <v>11</v>
      </c>
      <c r="M24" s="299">
        <f t="shared" si="5"/>
        <v>330</v>
      </c>
      <c r="N24" s="308">
        <v>40</v>
      </c>
      <c r="O24" s="308">
        <v>180</v>
      </c>
      <c r="P24" s="309">
        <v>110</v>
      </c>
      <c r="Q24" s="298"/>
      <c r="R24" s="299"/>
      <c r="S24" s="308"/>
      <c r="T24" s="308"/>
      <c r="U24" s="309"/>
      <c r="V24" s="307"/>
      <c r="W24" s="310"/>
      <c r="X24" s="308"/>
      <c r="Y24" s="308"/>
      <c r="Z24" s="306"/>
      <c r="AA24" s="307"/>
      <c r="AB24" s="310"/>
      <c r="AC24" s="308"/>
      <c r="AD24" s="308"/>
      <c r="AE24" s="309"/>
      <c r="AF24" s="312"/>
      <c r="AG24" s="310"/>
      <c r="AH24" s="308"/>
      <c r="AI24" s="308"/>
      <c r="AJ24" s="309"/>
      <c r="AK24" s="307"/>
      <c r="AL24" s="310"/>
      <c r="AM24" s="325"/>
      <c r="AN24" s="325"/>
      <c r="AO24" s="326"/>
      <c r="AP24" s="307"/>
      <c r="AQ24" s="310"/>
      <c r="AR24" s="308"/>
      <c r="AS24" s="308"/>
      <c r="AT24" s="309"/>
      <c r="AU24" s="303"/>
    </row>
    <row r="25" spans="1:47" s="315" customFormat="1" ht="18" customHeight="1">
      <c r="A25" s="292">
        <f t="shared" si="2"/>
        <v>12</v>
      </c>
      <c r="B25" s="293" t="s">
        <v>32</v>
      </c>
      <c r="C25" s="305">
        <v>2</v>
      </c>
      <c r="D25" s="306"/>
      <c r="E25" s="296">
        <f t="shared" si="6"/>
        <v>7</v>
      </c>
      <c r="F25" s="282">
        <f t="shared" si="3"/>
        <v>210</v>
      </c>
      <c r="G25" s="282">
        <f t="shared" si="7"/>
        <v>160</v>
      </c>
      <c r="H25" s="282">
        <f t="shared" si="8"/>
        <v>40</v>
      </c>
      <c r="I25" s="308"/>
      <c r="J25" s="282">
        <f t="shared" si="9"/>
        <v>120</v>
      </c>
      <c r="K25" s="297">
        <f t="shared" si="9"/>
        <v>50</v>
      </c>
      <c r="L25" s="296">
        <f t="shared" si="4"/>
        <v>7</v>
      </c>
      <c r="M25" s="299">
        <f t="shared" si="5"/>
        <v>210</v>
      </c>
      <c r="N25" s="308">
        <v>40</v>
      </c>
      <c r="O25" s="308">
        <v>120</v>
      </c>
      <c r="P25" s="309">
        <v>50</v>
      </c>
      <c r="Q25" s="298"/>
      <c r="R25" s="299"/>
      <c r="S25" s="308"/>
      <c r="T25" s="308"/>
      <c r="U25" s="309"/>
      <c r="V25" s="307"/>
      <c r="W25" s="310"/>
      <c r="X25" s="308"/>
      <c r="Y25" s="308"/>
      <c r="Z25" s="306"/>
      <c r="AA25" s="307"/>
      <c r="AB25" s="310"/>
      <c r="AC25" s="308"/>
      <c r="AD25" s="308"/>
      <c r="AE25" s="309"/>
      <c r="AF25" s="312"/>
      <c r="AG25" s="310"/>
      <c r="AH25" s="308"/>
      <c r="AI25" s="308"/>
      <c r="AJ25" s="309"/>
      <c r="AK25" s="307"/>
      <c r="AL25" s="310"/>
      <c r="AM25" s="325"/>
      <c r="AN25" s="325"/>
      <c r="AO25" s="326"/>
      <c r="AP25" s="307"/>
      <c r="AQ25" s="310"/>
      <c r="AR25" s="308"/>
      <c r="AS25" s="308"/>
      <c r="AT25" s="309"/>
      <c r="AU25" s="303"/>
    </row>
    <row r="26" spans="1:46" s="303" customFormat="1" ht="36">
      <c r="A26" s="292">
        <f t="shared" si="2"/>
        <v>13</v>
      </c>
      <c r="B26" s="293" t="s">
        <v>25</v>
      </c>
      <c r="C26" s="294">
        <v>2</v>
      </c>
      <c r="D26" s="295"/>
      <c r="E26" s="296">
        <f t="shared" si="6"/>
        <v>3</v>
      </c>
      <c r="F26" s="282">
        <f t="shared" si="3"/>
        <v>90</v>
      </c>
      <c r="G26" s="282">
        <f t="shared" si="7"/>
        <v>60</v>
      </c>
      <c r="H26" s="282">
        <f t="shared" si="8"/>
        <v>0</v>
      </c>
      <c r="I26" s="282"/>
      <c r="J26" s="282">
        <f t="shared" si="9"/>
        <v>60</v>
      </c>
      <c r="K26" s="297">
        <f t="shared" si="9"/>
        <v>30</v>
      </c>
      <c r="L26" s="298">
        <f>M26/30</f>
        <v>3</v>
      </c>
      <c r="M26" s="299">
        <f t="shared" si="5"/>
        <v>90</v>
      </c>
      <c r="N26" s="282"/>
      <c r="O26" s="282">
        <v>60</v>
      </c>
      <c r="P26" s="300">
        <v>30</v>
      </c>
      <c r="Q26" s="298"/>
      <c r="R26" s="299"/>
      <c r="S26" s="282"/>
      <c r="T26" s="282"/>
      <c r="U26" s="300"/>
      <c r="V26" s="296"/>
      <c r="W26" s="299"/>
      <c r="X26" s="282"/>
      <c r="Y26" s="282"/>
      <c r="Z26" s="295"/>
      <c r="AA26" s="296"/>
      <c r="AB26" s="299"/>
      <c r="AC26" s="282"/>
      <c r="AD26" s="282"/>
      <c r="AE26" s="297"/>
      <c r="AF26" s="298"/>
      <c r="AG26" s="299"/>
      <c r="AH26" s="282"/>
      <c r="AI26" s="282"/>
      <c r="AJ26" s="297"/>
      <c r="AK26" s="296"/>
      <c r="AL26" s="299"/>
      <c r="AM26" s="301"/>
      <c r="AN26" s="301"/>
      <c r="AO26" s="302"/>
      <c r="AP26" s="296"/>
      <c r="AQ26" s="299"/>
      <c r="AR26" s="282"/>
      <c r="AS26" s="282"/>
      <c r="AT26" s="297"/>
    </row>
    <row r="27" spans="1:47" s="315" customFormat="1" ht="18">
      <c r="A27" s="292">
        <f t="shared" si="2"/>
        <v>14</v>
      </c>
      <c r="B27" s="293" t="s">
        <v>33</v>
      </c>
      <c r="C27" s="294">
        <v>4</v>
      </c>
      <c r="D27" s="295"/>
      <c r="E27" s="296">
        <f>F27/30</f>
        <v>6</v>
      </c>
      <c r="F27" s="282">
        <f t="shared" si="3"/>
        <v>180</v>
      </c>
      <c r="G27" s="282">
        <f>H27+J27</f>
        <v>120</v>
      </c>
      <c r="H27" s="282">
        <f>N27+S27+X27+AC27+AH27</f>
        <v>20</v>
      </c>
      <c r="I27" s="282"/>
      <c r="J27" s="282">
        <f>O27+T27+Y27+AD27+AI27</f>
        <v>100</v>
      </c>
      <c r="K27" s="297">
        <f>P27+U27+Z27+AE27+AJ27</f>
        <v>60</v>
      </c>
      <c r="L27" s="296"/>
      <c r="M27" s="299"/>
      <c r="N27" s="282"/>
      <c r="O27" s="282"/>
      <c r="P27" s="300"/>
      <c r="Q27" s="298">
        <f>R27/30</f>
        <v>6</v>
      </c>
      <c r="R27" s="299">
        <f>S27+T27+U27</f>
        <v>180</v>
      </c>
      <c r="S27" s="282">
        <v>20</v>
      </c>
      <c r="T27" s="282">
        <v>100</v>
      </c>
      <c r="U27" s="295">
        <v>60</v>
      </c>
      <c r="V27" s="296"/>
      <c r="W27" s="299"/>
      <c r="X27" s="282"/>
      <c r="Y27" s="282"/>
      <c r="Z27" s="295"/>
      <c r="AA27" s="296"/>
      <c r="AB27" s="299"/>
      <c r="AC27" s="282"/>
      <c r="AD27" s="282"/>
      <c r="AE27" s="297"/>
      <c r="AF27" s="298"/>
      <c r="AG27" s="299"/>
      <c r="AH27" s="282"/>
      <c r="AI27" s="282"/>
      <c r="AJ27" s="297"/>
      <c r="AK27" s="296"/>
      <c r="AL27" s="299"/>
      <c r="AM27" s="301"/>
      <c r="AN27" s="301"/>
      <c r="AO27" s="302"/>
      <c r="AP27" s="296"/>
      <c r="AQ27" s="299"/>
      <c r="AR27" s="282"/>
      <c r="AS27" s="282"/>
      <c r="AT27" s="297"/>
      <c r="AU27" s="303"/>
    </row>
    <row r="28" spans="1:47" s="315" customFormat="1" ht="36.75" thickBot="1">
      <c r="A28" s="292">
        <f t="shared" si="2"/>
        <v>15</v>
      </c>
      <c r="B28" s="293" t="s">
        <v>34</v>
      </c>
      <c r="C28" s="294">
        <v>3</v>
      </c>
      <c r="D28" s="295"/>
      <c r="E28" s="296">
        <f>F28/30</f>
        <v>5</v>
      </c>
      <c r="F28" s="282">
        <f t="shared" si="3"/>
        <v>150</v>
      </c>
      <c r="G28" s="282">
        <f>H28+J28</f>
        <v>110</v>
      </c>
      <c r="H28" s="282">
        <f>N28+S28+X28+AC28+AH28</f>
        <v>40</v>
      </c>
      <c r="I28" s="282"/>
      <c r="J28" s="282">
        <f>O28+T28+Y28+AD28+AI28</f>
        <v>70</v>
      </c>
      <c r="K28" s="297">
        <f>P28+U28+Z28+AE28+AJ28</f>
        <v>40</v>
      </c>
      <c r="L28" s="296"/>
      <c r="M28" s="299"/>
      <c r="N28" s="282"/>
      <c r="O28" s="282"/>
      <c r="P28" s="300"/>
      <c r="Q28" s="298">
        <f>R28/30</f>
        <v>5</v>
      </c>
      <c r="R28" s="299">
        <f>S28+T28+U28</f>
        <v>150</v>
      </c>
      <c r="S28" s="282">
        <v>40</v>
      </c>
      <c r="T28" s="282">
        <v>70</v>
      </c>
      <c r="U28" s="295">
        <v>40</v>
      </c>
      <c r="V28" s="296"/>
      <c r="W28" s="299"/>
      <c r="X28" s="282"/>
      <c r="Y28" s="282"/>
      <c r="Z28" s="295"/>
      <c r="AA28" s="296"/>
      <c r="AB28" s="299"/>
      <c r="AC28" s="282"/>
      <c r="AD28" s="282"/>
      <c r="AE28" s="297"/>
      <c r="AF28" s="298"/>
      <c r="AG28" s="299"/>
      <c r="AH28" s="282"/>
      <c r="AI28" s="282"/>
      <c r="AJ28" s="297"/>
      <c r="AK28" s="296"/>
      <c r="AL28" s="299"/>
      <c r="AM28" s="301"/>
      <c r="AN28" s="301"/>
      <c r="AO28" s="302"/>
      <c r="AP28" s="296"/>
      <c r="AQ28" s="299"/>
      <c r="AR28" s="282"/>
      <c r="AS28" s="282"/>
      <c r="AT28" s="297"/>
      <c r="AU28" s="303"/>
    </row>
    <row r="29" spans="1:47" s="54" customFormat="1" ht="25.5" customHeight="1" thickBot="1">
      <c r="A29" s="630" t="s">
        <v>5</v>
      </c>
      <c r="B29" s="631"/>
      <c r="C29" s="482">
        <v>13</v>
      </c>
      <c r="D29" s="483">
        <v>3</v>
      </c>
      <c r="E29" s="484">
        <f>SUM(E14:E28)</f>
        <v>70</v>
      </c>
      <c r="F29" s="485">
        <f>SUM(F14:F28)</f>
        <v>2100</v>
      </c>
      <c r="G29" s="485">
        <f>SUM(G14:G28)</f>
        <v>1270</v>
      </c>
      <c r="H29" s="485">
        <f>SUM(H14:H28)</f>
        <v>280</v>
      </c>
      <c r="I29" s="486">
        <f>SUM(I18:I28)</f>
        <v>0</v>
      </c>
      <c r="J29" s="485">
        <f aca="true" t="shared" si="10" ref="J29:Z29">SUM(J14:J28)</f>
        <v>990</v>
      </c>
      <c r="K29" s="485">
        <f t="shared" si="10"/>
        <v>830</v>
      </c>
      <c r="L29" s="484">
        <f t="shared" si="10"/>
        <v>54</v>
      </c>
      <c r="M29" s="485">
        <f t="shared" si="10"/>
        <v>1620</v>
      </c>
      <c r="N29" s="485">
        <f t="shared" si="10"/>
        <v>190</v>
      </c>
      <c r="O29" s="485">
        <f t="shared" si="10"/>
        <v>740</v>
      </c>
      <c r="P29" s="485">
        <f t="shared" si="10"/>
        <v>690</v>
      </c>
      <c r="Q29" s="484">
        <f t="shared" si="10"/>
        <v>16</v>
      </c>
      <c r="R29" s="485">
        <f t="shared" si="10"/>
        <v>480</v>
      </c>
      <c r="S29" s="485">
        <f t="shared" si="10"/>
        <v>90</v>
      </c>
      <c r="T29" s="485">
        <f t="shared" si="10"/>
        <v>250</v>
      </c>
      <c r="U29" s="485">
        <f t="shared" si="10"/>
        <v>140</v>
      </c>
      <c r="V29" s="484">
        <f t="shared" si="10"/>
        <v>0</v>
      </c>
      <c r="W29" s="485">
        <f t="shared" si="10"/>
        <v>0</v>
      </c>
      <c r="X29" s="485">
        <f t="shared" si="10"/>
        <v>0</v>
      </c>
      <c r="Y29" s="485">
        <f t="shared" si="10"/>
        <v>0</v>
      </c>
      <c r="Z29" s="485">
        <f t="shared" si="10"/>
        <v>0</v>
      </c>
      <c r="AA29" s="484"/>
      <c r="AB29" s="487">
        <f>SUM(AB18:AB28)</f>
        <v>0</v>
      </c>
      <c r="AC29" s="487">
        <f>SUM(AC18:AC28)</f>
        <v>0</v>
      </c>
      <c r="AD29" s="487">
        <f>SUM(AD18:AD28)</f>
        <v>0</v>
      </c>
      <c r="AE29" s="488">
        <f>SUM(AE18:AE28)</f>
        <v>0</v>
      </c>
      <c r="AF29" s="484"/>
      <c r="AG29" s="487">
        <f aca="true" t="shared" si="11" ref="AG29:AL29">SUM(AG18:AG28)</f>
        <v>0</v>
      </c>
      <c r="AH29" s="487">
        <f t="shared" si="11"/>
        <v>0</v>
      </c>
      <c r="AI29" s="487">
        <f t="shared" si="11"/>
        <v>0</v>
      </c>
      <c r="AJ29" s="488">
        <f t="shared" si="11"/>
        <v>0</v>
      </c>
      <c r="AK29" s="489">
        <f t="shared" si="11"/>
        <v>0</v>
      </c>
      <c r="AL29" s="490">
        <f t="shared" si="11"/>
        <v>0</v>
      </c>
      <c r="AM29" s="458"/>
      <c r="AN29" s="458"/>
      <c r="AO29" s="491"/>
      <c r="AP29" s="484">
        <f>SUM(AP18:AP28)</f>
        <v>0</v>
      </c>
      <c r="AQ29" s="487">
        <f>SUM(AQ18:AQ28)</f>
        <v>0</v>
      </c>
      <c r="AR29" s="487">
        <f>SUM(AR18:AR28)</f>
        <v>0</v>
      </c>
      <c r="AS29" s="487">
        <f>SUM(AS18:AS28)</f>
        <v>0</v>
      </c>
      <c r="AT29" s="488">
        <f>SUM(AT18:AT28)</f>
        <v>0</v>
      </c>
      <c r="AU29" s="13"/>
    </row>
    <row r="30" spans="1:47" s="54" customFormat="1" ht="25.5" customHeight="1" thickBot="1">
      <c r="A30" s="640" t="s">
        <v>130</v>
      </c>
      <c r="B30" s="640"/>
      <c r="C30" s="640"/>
      <c r="D30" s="640"/>
      <c r="E30" s="640"/>
      <c r="F30" s="640"/>
      <c r="G30" s="640"/>
      <c r="H30" s="640"/>
      <c r="I30" s="640"/>
      <c r="J30" s="640"/>
      <c r="K30" s="640"/>
      <c r="L30" s="640"/>
      <c r="M30" s="640"/>
      <c r="N30" s="640"/>
      <c r="O30" s="640"/>
      <c r="P30" s="640"/>
      <c r="Q30" s="640"/>
      <c r="R30" s="640"/>
      <c r="S30" s="640"/>
      <c r="T30" s="640"/>
      <c r="U30" s="640"/>
      <c r="V30" s="640"/>
      <c r="W30" s="640"/>
      <c r="X30" s="640"/>
      <c r="Y30" s="640"/>
      <c r="Z30" s="640"/>
      <c r="AA30" s="640"/>
      <c r="AB30" s="640"/>
      <c r="AC30" s="640"/>
      <c r="AD30" s="640"/>
      <c r="AE30" s="640"/>
      <c r="AF30" s="640"/>
      <c r="AG30" s="640"/>
      <c r="AH30" s="640"/>
      <c r="AI30" s="640"/>
      <c r="AJ30" s="640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</row>
    <row r="31" spans="1:46" s="13" customFormat="1" ht="37.5" customHeight="1">
      <c r="A31" s="278">
        <f>A28+1</f>
        <v>16</v>
      </c>
      <c r="B31" s="279" t="s">
        <v>181</v>
      </c>
      <c r="C31" s="329"/>
      <c r="D31" s="330">
        <v>2</v>
      </c>
      <c r="E31" s="281">
        <f>F31/30</f>
        <v>3</v>
      </c>
      <c r="F31" s="283">
        <f aca="true" t="shared" si="12" ref="F31:F56">G31+K31</f>
        <v>90</v>
      </c>
      <c r="G31" s="283">
        <f aca="true" t="shared" si="13" ref="G31:G56">H31+J31</f>
        <v>40</v>
      </c>
      <c r="H31" s="331">
        <f aca="true" t="shared" si="14" ref="H31:H54">N31+S31+X31+AC31+AH31</f>
        <v>20</v>
      </c>
      <c r="I31" s="331"/>
      <c r="J31" s="331">
        <f aca="true" t="shared" si="15" ref="J31:K42">O31+T31+Y31+AD31+AI31</f>
        <v>20</v>
      </c>
      <c r="K31" s="332">
        <f t="shared" si="15"/>
        <v>50</v>
      </c>
      <c r="L31" s="287">
        <f>M31/30</f>
        <v>3</v>
      </c>
      <c r="M31" s="285">
        <f>N31+O31+P31</f>
        <v>90</v>
      </c>
      <c r="N31" s="331">
        <v>20</v>
      </c>
      <c r="O31" s="331">
        <v>20</v>
      </c>
      <c r="P31" s="330">
        <v>50</v>
      </c>
      <c r="Q31" s="284"/>
      <c r="R31" s="285"/>
      <c r="S31" s="331"/>
      <c r="T31" s="331"/>
      <c r="U31" s="332"/>
      <c r="V31" s="287"/>
      <c r="W31" s="285"/>
      <c r="X31" s="331"/>
      <c r="Y31" s="331"/>
      <c r="Z31" s="330"/>
      <c r="AA31" s="284"/>
      <c r="AB31" s="285"/>
      <c r="AC31" s="331"/>
      <c r="AD31" s="331"/>
      <c r="AE31" s="332"/>
      <c r="AF31" s="287"/>
      <c r="AG31" s="285"/>
      <c r="AH31" s="331"/>
      <c r="AI31" s="331"/>
      <c r="AJ31" s="330"/>
      <c r="AK31" s="298"/>
      <c r="AL31" s="299"/>
      <c r="AM31" s="323"/>
      <c r="AN31" s="323"/>
      <c r="AO31" s="324"/>
      <c r="AP31" s="296"/>
      <c r="AQ31" s="299"/>
      <c r="AR31" s="333"/>
      <c r="AS31" s="333"/>
      <c r="AT31" s="334"/>
    </row>
    <row r="32" spans="1:46" s="13" customFormat="1" ht="39" customHeight="1">
      <c r="A32" s="342">
        <f aca="true" t="shared" si="16" ref="A32:A55">A31+1</f>
        <v>17</v>
      </c>
      <c r="B32" s="316" t="s">
        <v>132</v>
      </c>
      <c r="C32" s="343">
        <v>4</v>
      </c>
      <c r="D32" s="334"/>
      <c r="E32" s="317">
        <f>F32/30</f>
        <v>3</v>
      </c>
      <c r="F32" s="282">
        <f>G32+K32</f>
        <v>90</v>
      </c>
      <c r="G32" s="282">
        <f>H32+J32</f>
        <v>40</v>
      </c>
      <c r="H32" s="344">
        <f>N32+S32+X32+AC32+AH32</f>
        <v>10</v>
      </c>
      <c r="I32" s="344"/>
      <c r="J32" s="344">
        <f>O32+T32+Y32+AD32+AI32</f>
        <v>30</v>
      </c>
      <c r="K32" s="345">
        <f>P32+U32+Z32+AE32+AJ32</f>
        <v>50</v>
      </c>
      <c r="L32" s="296"/>
      <c r="M32" s="299"/>
      <c r="N32" s="333"/>
      <c r="O32" s="333"/>
      <c r="P32" s="334"/>
      <c r="Q32" s="298">
        <f>R32/30</f>
        <v>3</v>
      </c>
      <c r="R32" s="299">
        <f>S32+T32+U32</f>
        <v>90</v>
      </c>
      <c r="S32" s="333">
        <v>10</v>
      </c>
      <c r="T32" s="333">
        <v>30</v>
      </c>
      <c r="U32" s="346">
        <v>50</v>
      </c>
      <c r="V32" s="296"/>
      <c r="W32" s="299"/>
      <c r="X32" s="333"/>
      <c r="Y32" s="333"/>
      <c r="Z32" s="334"/>
      <c r="AA32" s="298"/>
      <c r="AB32" s="299"/>
      <c r="AC32" s="333"/>
      <c r="AD32" s="333"/>
      <c r="AE32" s="346"/>
      <c r="AF32" s="296"/>
      <c r="AG32" s="299"/>
      <c r="AH32" s="333"/>
      <c r="AI32" s="333"/>
      <c r="AJ32" s="334"/>
      <c r="AK32" s="298"/>
      <c r="AL32" s="299"/>
      <c r="AM32" s="323"/>
      <c r="AN32" s="323"/>
      <c r="AO32" s="324"/>
      <c r="AP32" s="296"/>
      <c r="AQ32" s="299"/>
      <c r="AR32" s="333"/>
      <c r="AS32" s="333"/>
      <c r="AT32" s="334"/>
    </row>
    <row r="33" spans="1:46" s="13" customFormat="1" ht="37.5" customHeight="1">
      <c r="A33" s="342">
        <f t="shared" si="16"/>
        <v>18</v>
      </c>
      <c r="B33" s="316" t="s">
        <v>96</v>
      </c>
      <c r="C33" s="343">
        <v>4</v>
      </c>
      <c r="D33" s="334"/>
      <c r="E33" s="317">
        <f aca="true" t="shared" si="17" ref="E33:E54">F33/30</f>
        <v>3</v>
      </c>
      <c r="F33" s="282">
        <f t="shared" si="12"/>
        <v>90</v>
      </c>
      <c r="G33" s="282">
        <f t="shared" si="13"/>
        <v>40</v>
      </c>
      <c r="H33" s="344">
        <f t="shared" si="14"/>
        <v>16</v>
      </c>
      <c r="I33" s="344"/>
      <c r="J33" s="344">
        <f t="shared" si="15"/>
        <v>24</v>
      </c>
      <c r="K33" s="345">
        <f t="shared" si="15"/>
        <v>50</v>
      </c>
      <c r="L33" s="296"/>
      <c r="M33" s="299"/>
      <c r="N33" s="333"/>
      <c r="O33" s="333"/>
      <c r="P33" s="334"/>
      <c r="Q33" s="298">
        <f>R33/30</f>
        <v>3</v>
      </c>
      <c r="R33" s="299">
        <f>S33+T33+U33</f>
        <v>90</v>
      </c>
      <c r="S33" s="333">
        <v>16</v>
      </c>
      <c r="T33" s="333">
        <v>24</v>
      </c>
      <c r="U33" s="346">
        <v>50</v>
      </c>
      <c r="V33" s="296"/>
      <c r="W33" s="299"/>
      <c r="X33" s="333"/>
      <c r="Y33" s="333"/>
      <c r="Z33" s="334"/>
      <c r="AA33" s="298"/>
      <c r="AB33" s="299"/>
      <c r="AC33" s="333"/>
      <c r="AD33" s="333"/>
      <c r="AE33" s="346"/>
      <c r="AF33" s="296"/>
      <c r="AG33" s="299"/>
      <c r="AH33" s="333"/>
      <c r="AI33" s="333"/>
      <c r="AJ33" s="334"/>
      <c r="AK33" s="298"/>
      <c r="AL33" s="299"/>
      <c r="AM33" s="323"/>
      <c r="AN33" s="323"/>
      <c r="AO33" s="324"/>
      <c r="AP33" s="296"/>
      <c r="AQ33" s="299"/>
      <c r="AR33" s="333"/>
      <c r="AS33" s="333"/>
      <c r="AT33" s="334"/>
    </row>
    <row r="34" spans="1:46" s="13" customFormat="1" ht="21" customHeight="1">
      <c r="A34" s="342">
        <f t="shared" si="16"/>
        <v>19</v>
      </c>
      <c r="B34" s="316" t="s">
        <v>95</v>
      </c>
      <c r="C34" s="343">
        <v>3</v>
      </c>
      <c r="D34" s="334"/>
      <c r="E34" s="317">
        <f t="shared" si="17"/>
        <v>3</v>
      </c>
      <c r="F34" s="282">
        <f t="shared" si="12"/>
        <v>90</v>
      </c>
      <c r="G34" s="282">
        <f t="shared" si="13"/>
        <v>40</v>
      </c>
      <c r="H34" s="344">
        <f t="shared" si="14"/>
        <v>10</v>
      </c>
      <c r="I34" s="344"/>
      <c r="J34" s="344">
        <f t="shared" si="15"/>
        <v>30</v>
      </c>
      <c r="K34" s="345">
        <f t="shared" si="15"/>
        <v>50</v>
      </c>
      <c r="L34" s="296"/>
      <c r="M34" s="299"/>
      <c r="N34" s="333"/>
      <c r="O34" s="333"/>
      <c r="P34" s="334"/>
      <c r="Q34" s="298">
        <f>R34/30</f>
        <v>3</v>
      </c>
      <c r="R34" s="299">
        <f>S34+T34+U34</f>
        <v>90</v>
      </c>
      <c r="S34" s="333">
        <v>10</v>
      </c>
      <c r="T34" s="333">
        <v>30</v>
      </c>
      <c r="U34" s="346">
        <v>50</v>
      </c>
      <c r="V34" s="296"/>
      <c r="W34" s="299"/>
      <c r="X34" s="333"/>
      <c r="Y34" s="333"/>
      <c r="Z34" s="334"/>
      <c r="AA34" s="298"/>
      <c r="AB34" s="299"/>
      <c r="AC34" s="333"/>
      <c r="AD34" s="333"/>
      <c r="AE34" s="346"/>
      <c r="AF34" s="296"/>
      <c r="AG34" s="299"/>
      <c r="AH34" s="333"/>
      <c r="AI34" s="333"/>
      <c r="AJ34" s="334"/>
      <c r="AK34" s="298"/>
      <c r="AL34" s="299"/>
      <c r="AM34" s="323"/>
      <c r="AN34" s="323"/>
      <c r="AO34" s="324"/>
      <c r="AP34" s="296"/>
      <c r="AQ34" s="299"/>
      <c r="AR34" s="333"/>
      <c r="AS34" s="333"/>
      <c r="AT34" s="334"/>
    </row>
    <row r="35" spans="1:46" s="13" customFormat="1" ht="39" customHeight="1">
      <c r="A35" s="342">
        <f t="shared" si="16"/>
        <v>20</v>
      </c>
      <c r="B35" s="316" t="s">
        <v>114</v>
      </c>
      <c r="C35" s="343">
        <v>4</v>
      </c>
      <c r="D35" s="334"/>
      <c r="E35" s="317">
        <f t="shared" si="17"/>
        <v>4</v>
      </c>
      <c r="F35" s="282">
        <f t="shared" si="12"/>
        <v>120</v>
      </c>
      <c r="G35" s="282">
        <f t="shared" si="13"/>
        <v>70</v>
      </c>
      <c r="H35" s="344">
        <f t="shared" si="14"/>
        <v>10</v>
      </c>
      <c r="I35" s="344"/>
      <c r="J35" s="344">
        <f t="shared" si="15"/>
        <v>60</v>
      </c>
      <c r="K35" s="345">
        <f t="shared" si="15"/>
        <v>50</v>
      </c>
      <c r="L35" s="296"/>
      <c r="M35" s="299"/>
      <c r="N35" s="333"/>
      <c r="O35" s="333"/>
      <c r="P35" s="334"/>
      <c r="Q35" s="298">
        <f aca="true" t="shared" si="18" ref="Q35:Q40">R35/30</f>
        <v>4</v>
      </c>
      <c r="R35" s="299">
        <f aca="true" t="shared" si="19" ref="R35:R40">S35+T35+U35</f>
        <v>120</v>
      </c>
      <c r="S35" s="333">
        <v>10</v>
      </c>
      <c r="T35" s="333">
        <v>60</v>
      </c>
      <c r="U35" s="346">
        <v>50</v>
      </c>
      <c r="V35" s="296"/>
      <c r="W35" s="299"/>
      <c r="X35" s="333"/>
      <c r="Y35" s="333"/>
      <c r="Z35" s="334"/>
      <c r="AA35" s="298"/>
      <c r="AB35" s="299"/>
      <c r="AC35" s="333"/>
      <c r="AD35" s="333"/>
      <c r="AE35" s="346"/>
      <c r="AF35" s="296"/>
      <c r="AG35" s="299"/>
      <c r="AH35" s="333"/>
      <c r="AI35" s="333"/>
      <c r="AJ35" s="334"/>
      <c r="AK35" s="298"/>
      <c r="AL35" s="299"/>
      <c r="AM35" s="323"/>
      <c r="AN35" s="323"/>
      <c r="AO35" s="324"/>
      <c r="AP35" s="296"/>
      <c r="AQ35" s="299"/>
      <c r="AR35" s="333"/>
      <c r="AS35" s="333"/>
      <c r="AT35" s="334"/>
    </row>
    <row r="36" spans="1:46" s="13" customFormat="1" ht="34.5" customHeight="1">
      <c r="A36" s="342">
        <f t="shared" si="16"/>
        <v>21</v>
      </c>
      <c r="B36" s="316" t="s">
        <v>121</v>
      </c>
      <c r="C36" s="343">
        <v>4</v>
      </c>
      <c r="D36" s="334"/>
      <c r="E36" s="317">
        <f t="shared" si="17"/>
        <v>3</v>
      </c>
      <c r="F36" s="282">
        <f t="shared" si="12"/>
        <v>90</v>
      </c>
      <c r="G36" s="282">
        <f t="shared" si="13"/>
        <v>50</v>
      </c>
      <c r="H36" s="344">
        <f t="shared" si="14"/>
        <v>0</v>
      </c>
      <c r="I36" s="344"/>
      <c r="J36" s="344">
        <f t="shared" si="15"/>
        <v>50</v>
      </c>
      <c r="K36" s="345">
        <f t="shared" si="15"/>
        <v>40</v>
      </c>
      <c r="L36" s="296"/>
      <c r="M36" s="299"/>
      <c r="N36" s="333"/>
      <c r="O36" s="333"/>
      <c r="P36" s="334"/>
      <c r="Q36" s="298">
        <f t="shared" si="18"/>
        <v>3</v>
      </c>
      <c r="R36" s="299">
        <f t="shared" si="19"/>
        <v>90</v>
      </c>
      <c r="S36" s="333"/>
      <c r="T36" s="333">
        <v>50</v>
      </c>
      <c r="U36" s="346">
        <v>40</v>
      </c>
      <c r="V36" s="296"/>
      <c r="W36" s="299"/>
      <c r="X36" s="333"/>
      <c r="Y36" s="333"/>
      <c r="Z36" s="334"/>
      <c r="AA36" s="298"/>
      <c r="AB36" s="299"/>
      <c r="AC36" s="333"/>
      <c r="AD36" s="333"/>
      <c r="AE36" s="346"/>
      <c r="AF36" s="296"/>
      <c r="AG36" s="299"/>
      <c r="AH36" s="333"/>
      <c r="AI36" s="333"/>
      <c r="AJ36" s="334"/>
      <c r="AK36" s="298"/>
      <c r="AL36" s="299"/>
      <c r="AM36" s="323"/>
      <c r="AN36" s="323"/>
      <c r="AO36" s="324"/>
      <c r="AP36" s="296"/>
      <c r="AQ36" s="299"/>
      <c r="AR36" s="333"/>
      <c r="AS36" s="333"/>
      <c r="AT36" s="334"/>
    </row>
    <row r="37" spans="1:46" s="13" customFormat="1" ht="34.5" customHeight="1">
      <c r="A37" s="342">
        <f t="shared" si="16"/>
        <v>22</v>
      </c>
      <c r="B37" s="316" t="s">
        <v>115</v>
      </c>
      <c r="C37" s="343">
        <v>4</v>
      </c>
      <c r="D37" s="334"/>
      <c r="E37" s="317">
        <f t="shared" si="17"/>
        <v>3</v>
      </c>
      <c r="F37" s="282">
        <f t="shared" si="12"/>
        <v>90</v>
      </c>
      <c r="G37" s="282">
        <f t="shared" si="13"/>
        <v>30</v>
      </c>
      <c r="H37" s="344">
        <f t="shared" si="14"/>
        <v>0</v>
      </c>
      <c r="I37" s="344"/>
      <c r="J37" s="344">
        <f t="shared" si="15"/>
        <v>30</v>
      </c>
      <c r="K37" s="345">
        <f t="shared" si="15"/>
        <v>60</v>
      </c>
      <c r="L37" s="296"/>
      <c r="M37" s="299"/>
      <c r="N37" s="333"/>
      <c r="O37" s="333"/>
      <c r="P37" s="334"/>
      <c r="Q37" s="298">
        <f t="shared" si="18"/>
        <v>3</v>
      </c>
      <c r="R37" s="299">
        <f t="shared" si="19"/>
        <v>90</v>
      </c>
      <c r="S37" s="333"/>
      <c r="T37" s="333">
        <v>30</v>
      </c>
      <c r="U37" s="346">
        <v>60</v>
      </c>
      <c r="V37" s="296"/>
      <c r="W37" s="299"/>
      <c r="X37" s="333"/>
      <c r="Y37" s="333"/>
      <c r="Z37" s="334"/>
      <c r="AA37" s="298"/>
      <c r="AB37" s="299"/>
      <c r="AC37" s="333"/>
      <c r="AD37" s="333"/>
      <c r="AE37" s="346"/>
      <c r="AF37" s="296"/>
      <c r="AG37" s="299"/>
      <c r="AH37" s="333"/>
      <c r="AI37" s="333"/>
      <c r="AJ37" s="334"/>
      <c r="AK37" s="298"/>
      <c r="AL37" s="299"/>
      <c r="AM37" s="323"/>
      <c r="AN37" s="323"/>
      <c r="AO37" s="324"/>
      <c r="AP37" s="296"/>
      <c r="AQ37" s="299"/>
      <c r="AR37" s="333"/>
      <c r="AS37" s="333"/>
      <c r="AT37" s="334"/>
    </row>
    <row r="38" spans="1:46" s="13" customFormat="1" ht="21" customHeight="1">
      <c r="A38" s="342">
        <f t="shared" si="16"/>
        <v>23</v>
      </c>
      <c r="B38" s="316" t="s">
        <v>92</v>
      </c>
      <c r="C38" s="343">
        <v>5</v>
      </c>
      <c r="D38" s="334"/>
      <c r="E38" s="317">
        <f t="shared" si="17"/>
        <v>6</v>
      </c>
      <c r="F38" s="282">
        <f t="shared" si="12"/>
        <v>180</v>
      </c>
      <c r="G38" s="282">
        <f t="shared" si="13"/>
        <v>110</v>
      </c>
      <c r="H38" s="344">
        <f t="shared" si="14"/>
        <v>30</v>
      </c>
      <c r="I38" s="344"/>
      <c r="J38" s="344">
        <f t="shared" si="15"/>
        <v>80</v>
      </c>
      <c r="K38" s="345">
        <f t="shared" si="15"/>
        <v>70</v>
      </c>
      <c r="L38" s="296"/>
      <c r="M38" s="299"/>
      <c r="N38" s="333"/>
      <c r="O38" s="333"/>
      <c r="P38" s="334"/>
      <c r="Q38" s="298">
        <f t="shared" si="18"/>
        <v>3</v>
      </c>
      <c r="R38" s="299">
        <f t="shared" si="19"/>
        <v>90</v>
      </c>
      <c r="S38" s="333">
        <v>20</v>
      </c>
      <c r="T38" s="333">
        <v>40</v>
      </c>
      <c r="U38" s="346">
        <v>30</v>
      </c>
      <c r="V38" s="296">
        <f aca="true" t="shared" si="20" ref="V38:V49">W38/30</f>
        <v>3</v>
      </c>
      <c r="W38" s="299">
        <f aca="true" t="shared" si="21" ref="W38:W49">X38+Y38+Z38</f>
        <v>90</v>
      </c>
      <c r="X38" s="333">
        <v>10</v>
      </c>
      <c r="Y38" s="333">
        <v>40</v>
      </c>
      <c r="Z38" s="334">
        <v>40</v>
      </c>
      <c r="AA38" s="298"/>
      <c r="AB38" s="299"/>
      <c r="AC38" s="333"/>
      <c r="AD38" s="333"/>
      <c r="AE38" s="346"/>
      <c r="AF38" s="296"/>
      <c r="AG38" s="299"/>
      <c r="AH38" s="333"/>
      <c r="AI38" s="333"/>
      <c r="AJ38" s="334"/>
      <c r="AK38" s="298"/>
      <c r="AL38" s="299"/>
      <c r="AM38" s="323"/>
      <c r="AN38" s="323"/>
      <c r="AO38" s="324"/>
      <c r="AP38" s="296"/>
      <c r="AQ38" s="299"/>
      <c r="AR38" s="333"/>
      <c r="AS38" s="333"/>
      <c r="AT38" s="334"/>
    </row>
    <row r="39" spans="1:46" s="13" customFormat="1" ht="21" customHeight="1">
      <c r="A39" s="342">
        <f t="shared" si="16"/>
        <v>24</v>
      </c>
      <c r="B39" s="316" t="s">
        <v>93</v>
      </c>
      <c r="C39" s="343">
        <v>5</v>
      </c>
      <c r="D39" s="334"/>
      <c r="E39" s="317">
        <f t="shared" si="17"/>
        <v>6</v>
      </c>
      <c r="F39" s="282">
        <f t="shared" si="12"/>
        <v>180</v>
      </c>
      <c r="G39" s="282">
        <f t="shared" si="13"/>
        <v>110</v>
      </c>
      <c r="H39" s="344">
        <f t="shared" si="14"/>
        <v>30</v>
      </c>
      <c r="I39" s="344"/>
      <c r="J39" s="344">
        <f t="shared" si="15"/>
        <v>80</v>
      </c>
      <c r="K39" s="345">
        <f t="shared" si="15"/>
        <v>70</v>
      </c>
      <c r="L39" s="296"/>
      <c r="M39" s="299"/>
      <c r="N39" s="333"/>
      <c r="O39" s="333"/>
      <c r="P39" s="334"/>
      <c r="Q39" s="298">
        <f t="shared" si="18"/>
        <v>3</v>
      </c>
      <c r="R39" s="299">
        <f t="shared" si="19"/>
        <v>90</v>
      </c>
      <c r="S39" s="333">
        <v>20</v>
      </c>
      <c r="T39" s="333">
        <v>40</v>
      </c>
      <c r="U39" s="346">
        <v>30</v>
      </c>
      <c r="V39" s="296">
        <f t="shared" si="20"/>
        <v>3</v>
      </c>
      <c r="W39" s="299">
        <f t="shared" si="21"/>
        <v>90</v>
      </c>
      <c r="X39" s="333">
        <v>10</v>
      </c>
      <c r="Y39" s="333">
        <v>40</v>
      </c>
      <c r="Z39" s="334">
        <v>40</v>
      </c>
      <c r="AA39" s="298"/>
      <c r="AB39" s="299"/>
      <c r="AC39" s="333"/>
      <c r="AD39" s="333"/>
      <c r="AE39" s="346"/>
      <c r="AF39" s="296"/>
      <c r="AG39" s="299"/>
      <c r="AH39" s="333"/>
      <c r="AI39" s="333"/>
      <c r="AJ39" s="334"/>
      <c r="AK39" s="298"/>
      <c r="AL39" s="299"/>
      <c r="AM39" s="323"/>
      <c r="AN39" s="323"/>
      <c r="AO39" s="324"/>
      <c r="AP39" s="296"/>
      <c r="AQ39" s="299"/>
      <c r="AR39" s="333"/>
      <c r="AS39" s="333"/>
      <c r="AT39" s="334"/>
    </row>
    <row r="40" spans="1:46" s="13" customFormat="1" ht="21" customHeight="1">
      <c r="A40" s="342">
        <f t="shared" si="16"/>
        <v>25</v>
      </c>
      <c r="B40" s="316" t="s">
        <v>94</v>
      </c>
      <c r="C40" s="343">
        <v>5</v>
      </c>
      <c r="D40" s="334"/>
      <c r="E40" s="317">
        <f t="shared" si="17"/>
        <v>6</v>
      </c>
      <c r="F40" s="282">
        <f t="shared" si="12"/>
        <v>180</v>
      </c>
      <c r="G40" s="282">
        <f t="shared" si="13"/>
        <v>110</v>
      </c>
      <c r="H40" s="344">
        <f t="shared" si="14"/>
        <v>30</v>
      </c>
      <c r="I40" s="344"/>
      <c r="J40" s="344">
        <f t="shared" si="15"/>
        <v>80</v>
      </c>
      <c r="K40" s="345">
        <f t="shared" si="15"/>
        <v>70</v>
      </c>
      <c r="L40" s="296"/>
      <c r="M40" s="299"/>
      <c r="N40" s="333"/>
      <c r="O40" s="333"/>
      <c r="P40" s="334"/>
      <c r="Q40" s="298">
        <f t="shared" si="18"/>
        <v>3</v>
      </c>
      <c r="R40" s="299">
        <f t="shared" si="19"/>
        <v>90</v>
      </c>
      <c r="S40" s="333">
        <v>20</v>
      </c>
      <c r="T40" s="333">
        <v>40</v>
      </c>
      <c r="U40" s="346">
        <v>30</v>
      </c>
      <c r="V40" s="296">
        <f t="shared" si="20"/>
        <v>3</v>
      </c>
      <c r="W40" s="299">
        <f t="shared" si="21"/>
        <v>90</v>
      </c>
      <c r="X40" s="333">
        <v>10</v>
      </c>
      <c r="Y40" s="333">
        <v>40</v>
      </c>
      <c r="Z40" s="334">
        <v>40</v>
      </c>
      <c r="AA40" s="298"/>
      <c r="AB40" s="299"/>
      <c r="AC40" s="333"/>
      <c r="AD40" s="333"/>
      <c r="AE40" s="346"/>
      <c r="AF40" s="296"/>
      <c r="AG40" s="299"/>
      <c r="AH40" s="333"/>
      <c r="AI40" s="333"/>
      <c r="AJ40" s="334"/>
      <c r="AK40" s="298"/>
      <c r="AL40" s="299"/>
      <c r="AM40" s="323"/>
      <c r="AN40" s="323"/>
      <c r="AO40" s="324"/>
      <c r="AP40" s="296"/>
      <c r="AQ40" s="299"/>
      <c r="AR40" s="333"/>
      <c r="AS40" s="333"/>
      <c r="AT40" s="334"/>
    </row>
    <row r="41" spans="1:46" s="13" customFormat="1" ht="75" customHeight="1">
      <c r="A41" s="342">
        <f t="shared" si="16"/>
        <v>26</v>
      </c>
      <c r="B41" s="373" t="s">
        <v>157</v>
      </c>
      <c r="C41" s="343">
        <v>8</v>
      </c>
      <c r="D41" s="334"/>
      <c r="E41" s="317">
        <f t="shared" si="17"/>
        <v>8.5</v>
      </c>
      <c r="F41" s="282">
        <f t="shared" si="12"/>
        <v>255</v>
      </c>
      <c r="G41" s="282">
        <f t="shared" si="13"/>
        <v>160</v>
      </c>
      <c r="H41" s="344">
        <f t="shared" si="14"/>
        <v>20</v>
      </c>
      <c r="I41" s="344"/>
      <c r="J41" s="344">
        <f t="shared" si="15"/>
        <v>140</v>
      </c>
      <c r="K41" s="345">
        <f t="shared" si="15"/>
        <v>95</v>
      </c>
      <c r="L41" s="296"/>
      <c r="M41" s="299"/>
      <c r="N41" s="333"/>
      <c r="O41" s="333"/>
      <c r="P41" s="334"/>
      <c r="Q41" s="298"/>
      <c r="R41" s="299"/>
      <c r="S41" s="333"/>
      <c r="T41" s="333"/>
      <c r="U41" s="346"/>
      <c r="V41" s="296">
        <f t="shared" si="20"/>
        <v>3</v>
      </c>
      <c r="W41" s="299">
        <f t="shared" si="21"/>
        <v>90</v>
      </c>
      <c r="X41" s="333">
        <v>10</v>
      </c>
      <c r="Y41" s="333">
        <v>40</v>
      </c>
      <c r="Z41" s="334">
        <v>40</v>
      </c>
      <c r="AA41" s="298">
        <f aca="true" t="shared" si="22" ref="AA41:AA51">AB41/30</f>
        <v>5.5</v>
      </c>
      <c r="AB41" s="299">
        <f aca="true" t="shared" si="23" ref="AB41:AB51">AC41+AD41+AE41</f>
        <v>165</v>
      </c>
      <c r="AC41" s="333">
        <v>10</v>
      </c>
      <c r="AD41" s="333">
        <v>100</v>
      </c>
      <c r="AE41" s="346">
        <v>55</v>
      </c>
      <c r="AF41" s="296"/>
      <c r="AG41" s="299"/>
      <c r="AH41" s="333"/>
      <c r="AI41" s="333"/>
      <c r="AJ41" s="334"/>
      <c r="AK41" s="298"/>
      <c r="AL41" s="299"/>
      <c r="AM41" s="323"/>
      <c r="AN41" s="323"/>
      <c r="AO41" s="324"/>
      <c r="AP41" s="296"/>
      <c r="AQ41" s="299"/>
      <c r="AR41" s="333"/>
      <c r="AS41" s="333"/>
      <c r="AT41" s="334"/>
    </row>
    <row r="42" spans="1:46" s="13" customFormat="1" ht="34.5" customHeight="1">
      <c r="A42" s="342">
        <f t="shared" si="16"/>
        <v>27</v>
      </c>
      <c r="B42" s="373" t="s">
        <v>133</v>
      </c>
      <c r="C42" s="343">
        <v>8</v>
      </c>
      <c r="D42" s="334"/>
      <c r="E42" s="317">
        <f t="shared" si="17"/>
        <v>8</v>
      </c>
      <c r="F42" s="282">
        <f t="shared" si="12"/>
        <v>240</v>
      </c>
      <c r="G42" s="282">
        <f t="shared" si="13"/>
        <v>140</v>
      </c>
      <c r="H42" s="344">
        <f t="shared" si="14"/>
        <v>50</v>
      </c>
      <c r="I42" s="344"/>
      <c r="J42" s="344">
        <f t="shared" si="15"/>
        <v>90</v>
      </c>
      <c r="K42" s="345">
        <f t="shared" si="15"/>
        <v>100</v>
      </c>
      <c r="L42" s="296"/>
      <c r="M42" s="299"/>
      <c r="N42" s="333"/>
      <c r="O42" s="333"/>
      <c r="P42" s="334"/>
      <c r="Q42" s="298"/>
      <c r="R42" s="299"/>
      <c r="S42" s="333"/>
      <c r="T42" s="333"/>
      <c r="U42" s="346"/>
      <c r="V42" s="296">
        <f t="shared" si="20"/>
        <v>3</v>
      </c>
      <c r="W42" s="299">
        <f t="shared" si="21"/>
        <v>90</v>
      </c>
      <c r="X42" s="333">
        <v>20</v>
      </c>
      <c r="Y42" s="333">
        <v>30</v>
      </c>
      <c r="Z42" s="334">
        <v>40</v>
      </c>
      <c r="AA42" s="298">
        <f t="shared" si="22"/>
        <v>5</v>
      </c>
      <c r="AB42" s="299">
        <f t="shared" si="23"/>
        <v>150</v>
      </c>
      <c r="AC42" s="333">
        <v>30</v>
      </c>
      <c r="AD42" s="333">
        <v>60</v>
      </c>
      <c r="AE42" s="346">
        <v>60</v>
      </c>
      <c r="AF42" s="296"/>
      <c r="AG42" s="299"/>
      <c r="AH42" s="333"/>
      <c r="AI42" s="333"/>
      <c r="AJ42" s="334"/>
      <c r="AK42" s="298"/>
      <c r="AL42" s="299"/>
      <c r="AM42" s="323"/>
      <c r="AN42" s="323"/>
      <c r="AO42" s="324"/>
      <c r="AP42" s="296"/>
      <c r="AQ42" s="299"/>
      <c r="AR42" s="333"/>
      <c r="AS42" s="333"/>
      <c r="AT42" s="334"/>
    </row>
    <row r="43" spans="1:46" s="13" customFormat="1" ht="58.5" customHeight="1">
      <c r="A43" s="342">
        <f t="shared" si="16"/>
        <v>28</v>
      </c>
      <c r="B43" s="374" t="s">
        <v>134</v>
      </c>
      <c r="C43" s="343">
        <v>6</v>
      </c>
      <c r="D43" s="334"/>
      <c r="E43" s="317">
        <f t="shared" si="17"/>
        <v>3</v>
      </c>
      <c r="F43" s="282">
        <f t="shared" si="12"/>
        <v>90</v>
      </c>
      <c r="G43" s="282">
        <f t="shared" si="13"/>
        <v>40</v>
      </c>
      <c r="H43" s="344">
        <f t="shared" si="14"/>
        <v>10</v>
      </c>
      <c r="I43" s="344"/>
      <c r="J43" s="344">
        <f aca="true" t="shared" si="24" ref="J43:K54">O43+T43+Y43+AD43+AI43</f>
        <v>30</v>
      </c>
      <c r="K43" s="345">
        <f t="shared" si="24"/>
        <v>50</v>
      </c>
      <c r="L43" s="296"/>
      <c r="M43" s="299"/>
      <c r="N43" s="333"/>
      <c r="O43" s="333"/>
      <c r="P43" s="334"/>
      <c r="Q43" s="298"/>
      <c r="R43" s="299"/>
      <c r="S43" s="333"/>
      <c r="T43" s="333"/>
      <c r="U43" s="346"/>
      <c r="V43" s="296">
        <f t="shared" si="20"/>
        <v>3</v>
      </c>
      <c r="W43" s="299">
        <f t="shared" si="21"/>
        <v>90</v>
      </c>
      <c r="X43" s="333">
        <v>10</v>
      </c>
      <c r="Y43" s="333">
        <v>30</v>
      </c>
      <c r="Z43" s="334">
        <v>50</v>
      </c>
      <c r="AA43" s="298"/>
      <c r="AB43" s="299"/>
      <c r="AC43" s="333"/>
      <c r="AD43" s="333"/>
      <c r="AE43" s="346"/>
      <c r="AF43" s="296"/>
      <c r="AG43" s="299"/>
      <c r="AH43" s="333"/>
      <c r="AI43" s="333"/>
      <c r="AJ43" s="334"/>
      <c r="AK43" s="298"/>
      <c r="AL43" s="299"/>
      <c r="AM43" s="323"/>
      <c r="AN43" s="323"/>
      <c r="AO43" s="324"/>
      <c r="AP43" s="296"/>
      <c r="AQ43" s="299"/>
      <c r="AR43" s="333"/>
      <c r="AS43" s="333"/>
      <c r="AT43" s="334"/>
    </row>
    <row r="44" spans="1:46" s="13" customFormat="1" ht="20.25" customHeight="1">
      <c r="A44" s="342">
        <f t="shared" si="16"/>
        <v>29</v>
      </c>
      <c r="B44" s="316" t="s">
        <v>97</v>
      </c>
      <c r="C44" s="343">
        <v>5</v>
      </c>
      <c r="D44" s="334"/>
      <c r="E44" s="317">
        <f t="shared" si="17"/>
        <v>3</v>
      </c>
      <c r="F44" s="282">
        <f t="shared" si="12"/>
        <v>90</v>
      </c>
      <c r="G44" s="282">
        <f t="shared" si="13"/>
        <v>40</v>
      </c>
      <c r="H44" s="344">
        <f t="shared" si="14"/>
        <v>10</v>
      </c>
      <c r="I44" s="344"/>
      <c r="J44" s="344">
        <f t="shared" si="24"/>
        <v>30</v>
      </c>
      <c r="K44" s="345">
        <f t="shared" si="24"/>
        <v>50</v>
      </c>
      <c r="L44" s="296"/>
      <c r="M44" s="299"/>
      <c r="N44" s="333"/>
      <c r="O44" s="333"/>
      <c r="P44" s="334"/>
      <c r="Q44" s="298"/>
      <c r="R44" s="299"/>
      <c r="S44" s="333"/>
      <c r="T44" s="333"/>
      <c r="U44" s="346"/>
      <c r="V44" s="296">
        <f t="shared" si="20"/>
        <v>3</v>
      </c>
      <c r="W44" s="299">
        <f t="shared" si="21"/>
        <v>90</v>
      </c>
      <c r="X44" s="333">
        <v>10</v>
      </c>
      <c r="Y44" s="333">
        <v>30</v>
      </c>
      <c r="Z44" s="334">
        <v>50</v>
      </c>
      <c r="AA44" s="298"/>
      <c r="AB44" s="299"/>
      <c r="AC44" s="333"/>
      <c r="AD44" s="333"/>
      <c r="AE44" s="346"/>
      <c r="AF44" s="296"/>
      <c r="AG44" s="299"/>
      <c r="AH44" s="333"/>
      <c r="AI44" s="333"/>
      <c r="AJ44" s="334"/>
      <c r="AK44" s="298"/>
      <c r="AL44" s="299"/>
      <c r="AM44" s="323"/>
      <c r="AN44" s="323"/>
      <c r="AO44" s="324"/>
      <c r="AP44" s="296"/>
      <c r="AQ44" s="299"/>
      <c r="AR44" s="333"/>
      <c r="AS44" s="333"/>
      <c r="AT44" s="334"/>
    </row>
    <row r="45" spans="1:46" s="13" customFormat="1" ht="35.25" customHeight="1">
      <c r="A45" s="342">
        <f t="shared" si="16"/>
        <v>30</v>
      </c>
      <c r="B45" s="316" t="s">
        <v>116</v>
      </c>
      <c r="C45" s="343">
        <v>5</v>
      </c>
      <c r="D45" s="334"/>
      <c r="E45" s="317">
        <f t="shared" si="17"/>
        <v>4</v>
      </c>
      <c r="F45" s="282">
        <f t="shared" si="12"/>
        <v>120</v>
      </c>
      <c r="G45" s="282">
        <f t="shared" si="13"/>
        <v>70</v>
      </c>
      <c r="H45" s="344">
        <f t="shared" si="14"/>
        <v>10</v>
      </c>
      <c r="I45" s="344"/>
      <c r="J45" s="344">
        <f t="shared" si="24"/>
        <v>60</v>
      </c>
      <c r="K45" s="345">
        <f t="shared" si="24"/>
        <v>50</v>
      </c>
      <c r="L45" s="296"/>
      <c r="M45" s="299"/>
      <c r="N45" s="333"/>
      <c r="O45" s="333"/>
      <c r="P45" s="334"/>
      <c r="Q45" s="298"/>
      <c r="R45" s="299"/>
      <c r="S45" s="333"/>
      <c r="T45" s="333"/>
      <c r="U45" s="346"/>
      <c r="V45" s="296">
        <f t="shared" si="20"/>
        <v>4</v>
      </c>
      <c r="W45" s="299">
        <f t="shared" si="21"/>
        <v>120</v>
      </c>
      <c r="X45" s="333">
        <v>10</v>
      </c>
      <c r="Y45" s="333">
        <v>60</v>
      </c>
      <c r="Z45" s="334">
        <v>50</v>
      </c>
      <c r="AA45" s="298"/>
      <c r="AB45" s="299"/>
      <c r="AC45" s="333"/>
      <c r="AD45" s="333"/>
      <c r="AE45" s="346"/>
      <c r="AF45" s="296"/>
      <c r="AG45" s="299"/>
      <c r="AH45" s="333"/>
      <c r="AI45" s="333"/>
      <c r="AJ45" s="334"/>
      <c r="AK45" s="298"/>
      <c r="AL45" s="299"/>
      <c r="AM45" s="323"/>
      <c r="AN45" s="323"/>
      <c r="AO45" s="324"/>
      <c r="AP45" s="296"/>
      <c r="AQ45" s="299"/>
      <c r="AR45" s="333"/>
      <c r="AS45" s="333"/>
      <c r="AT45" s="334"/>
    </row>
    <row r="46" spans="1:46" s="13" customFormat="1" ht="20.25" customHeight="1">
      <c r="A46" s="342">
        <f t="shared" si="16"/>
        <v>31</v>
      </c>
      <c r="B46" s="316" t="s">
        <v>117</v>
      </c>
      <c r="C46" s="343">
        <v>9</v>
      </c>
      <c r="D46" s="334"/>
      <c r="E46" s="317">
        <f t="shared" si="17"/>
        <v>16</v>
      </c>
      <c r="F46" s="282">
        <f t="shared" si="12"/>
        <v>480</v>
      </c>
      <c r="G46" s="282">
        <f t="shared" si="13"/>
        <v>380</v>
      </c>
      <c r="H46" s="344">
        <f t="shared" si="14"/>
        <v>80</v>
      </c>
      <c r="I46" s="344"/>
      <c r="J46" s="344">
        <f t="shared" si="24"/>
        <v>300</v>
      </c>
      <c r="K46" s="345">
        <f t="shared" si="24"/>
        <v>100</v>
      </c>
      <c r="L46" s="296"/>
      <c r="M46" s="299"/>
      <c r="N46" s="333"/>
      <c r="O46" s="333"/>
      <c r="P46" s="334"/>
      <c r="Q46" s="298"/>
      <c r="R46" s="299"/>
      <c r="S46" s="333"/>
      <c r="T46" s="333"/>
      <c r="U46" s="346"/>
      <c r="V46" s="296">
        <f t="shared" si="20"/>
        <v>7</v>
      </c>
      <c r="W46" s="299">
        <f t="shared" si="21"/>
        <v>210</v>
      </c>
      <c r="X46" s="333">
        <v>30</v>
      </c>
      <c r="Y46" s="333">
        <v>120</v>
      </c>
      <c r="Z46" s="334">
        <v>60</v>
      </c>
      <c r="AA46" s="298">
        <f t="shared" si="22"/>
        <v>4</v>
      </c>
      <c r="AB46" s="299">
        <f t="shared" si="23"/>
        <v>120</v>
      </c>
      <c r="AC46" s="333">
        <v>10</v>
      </c>
      <c r="AD46" s="333">
        <v>90</v>
      </c>
      <c r="AE46" s="346">
        <v>20</v>
      </c>
      <c r="AF46" s="296">
        <f aca="true" t="shared" si="25" ref="AF46:AF53">AG46/30</f>
        <v>5</v>
      </c>
      <c r="AG46" s="299">
        <f aca="true" t="shared" si="26" ref="AG46:AG53">AH46+AI46+AJ46</f>
        <v>150</v>
      </c>
      <c r="AH46" s="333">
        <v>40</v>
      </c>
      <c r="AI46" s="333">
        <v>90</v>
      </c>
      <c r="AJ46" s="334">
        <v>20</v>
      </c>
      <c r="AK46" s="298"/>
      <c r="AL46" s="299"/>
      <c r="AM46" s="323"/>
      <c r="AN46" s="323"/>
      <c r="AO46" s="324"/>
      <c r="AP46" s="296"/>
      <c r="AQ46" s="299"/>
      <c r="AR46" s="333"/>
      <c r="AS46" s="333"/>
      <c r="AT46" s="334"/>
    </row>
    <row r="47" spans="1:46" s="13" customFormat="1" ht="20.25" customHeight="1">
      <c r="A47" s="342">
        <f t="shared" si="16"/>
        <v>32</v>
      </c>
      <c r="B47" s="316" t="s">
        <v>118</v>
      </c>
      <c r="C47" s="343">
        <v>9</v>
      </c>
      <c r="D47" s="334"/>
      <c r="E47" s="317">
        <f t="shared" si="17"/>
        <v>14.5</v>
      </c>
      <c r="F47" s="282">
        <f t="shared" si="12"/>
        <v>435</v>
      </c>
      <c r="G47" s="282">
        <f t="shared" si="13"/>
        <v>330</v>
      </c>
      <c r="H47" s="344">
        <f t="shared" si="14"/>
        <v>70</v>
      </c>
      <c r="I47" s="344"/>
      <c r="J47" s="344">
        <f t="shared" si="24"/>
        <v>260</v>
      </c>
      <c r="K47" s="345">
        <f t="shared" si="24"/>
        <v>105</v>
      </c>
      <c r="L47" s="296"/>
      <c r="M47" s="299"/>
      <c r="N47" s="333"/>
      <c r="O47" s="333"/>
      <c r="P47" s="334"/>
      <c r="Q47" s="298"/>
      <c r="R47" s="299"/>
      <c r="S47" s="333"/>
      <c r="T47" s="333"/>
      <c r="U47" s="346"/>
      <c r="V47" s="296">
        <f t="shared" si="20"/>
        <v>5.5</v>
      </c>
      <c r="W47" s="299">
        <f t="shared" si="21"/>
        <v>165</v>
      </c>
      <c r="X47" s="333">
        <v>20</v>
      </c>
      <c r="Y47" s="333">
        <v>100</v>
      </c>
      <c r="Z47" s="334">
        <v>45</v>
      </c>
      <c r="AA47" s="298">
        <f t="shared" si="22"/>
        <v>4</v>
      </c>
      <c r="AB47" s="299">
        <f t="shared" si="23"/>
        <v>120</v>
      </c>
      <c r="AC47" s="333">
        <v>10</v>
      </c>
      <c r="AD47" s="333">
        <v>70</v>
      </c>
      <c r="AE47" s="346">
        <v>40</v>
      </c>
      <c r="AF47" s="296">
        <f t="shared" si="25"/>
        <v>5</v>
      </c>
      <c r="AG47" s="299">
        <f t="shared" si="26"/>
        <v>150</v>
      </c>
      <c r="AH47" s="333">
        <v>40</v>
      </c>
      <c r="AI47" s="333">
        <v>90</v>
      </c>
      <c r="AJ47" s="334">
        <v>20</v>
      </c>
      <c r="AK47" s="298"/>
      <c r="AL47" s="299"/>
      <c r="AM47" s="323"/>
      <c r="AN47" s="323"/>
      <c r="AO47" s="324"/>
      <c r="AP47" s="296"/>
      <c r="AQ47" s="299"/>
      <c r="AR47" s="333"/>
      <c r="AS47" s="333"/>
      <c r="AT47" s="334"/>
    </row>
    <row r="48" spans="1:46" s="13" customFormat="1" ht="20.25" customHeight="1">
      <c r="A48" s="342">
        <f t="shared" si="16"/>
        <v>33</v>
      </c>
      <c r="B48" s="316" t="s">
        <v>124</v>
      </c>
      <c r="C48" s="343">
        <v>9</v>
      </c>
      <c r="D48" s="334"/>
      <c r="E48" s="317">
        <f t="shared" si="17"/>
        <v>14.5</v>
      </c>
      <c r="F48" s="282">
        <f t="shared" si="12"/>
        <v>435</v>
      </c>
      <c r="G48" s="282">
        <f t="shared" si="13"/>
        <v>330</v>
      </c>
      <c r="H48" s="344">
        <f t="shared" si="14"/>
        <v>74</v>
      </c>
      <c r="I48" s="344"/>
      <c r="J48" s="344">
        <f t="shared" si="24"/>
        <v>256</v>
      </c>
      <c r="K48" s="345">
        <f t="shared" si="24"/>
        <v>105</v>
      </c>
      <c r="L48" s="296"/>
      <c r="M48" s="299"/>
      <c r="N48" s="333"/>
      <c r="O48" s="333"/>
      <c r="P48" s="334"/>
      <c r="Q48" s="298"/>
      <c r="R48" s="299"/>
      <c r="S48" s="333"/>
      <c r="T48" s="333"/>
      <c r="U48" s="346"/>
      <c r="V48" s="296">
        <f t="shared" si="20"/>
        <v>5.5</v>
      </c>
      <c r="W48" s="299">
        <f t="shared" si="21"/>
        <v>165</v>
      </c>
      <c r="X48" s="333">
        <v>20</v>
      </c>
      <c r="Y48" s="333">
        <v>100</v>
      </c>
      <c r="Z48" s="334">
        <v>45</v>
      </c>
      <c r="AA48" s="298">
        <f t="shared" si="22"/>
        <v>4</v>
      </c>
      <c r="AB48" s="299">
        <f t="shared" si="23"/>
        <v>120</v>
      </c>
      <c r="AC48" s="333">
        <v>14</v>
      </c>
      <c r="AD48" s="333">
        <v>66</v>
      </c>
      <c r="AE48" s="346">
        <v>40</v>
      </c>
      <c r="AF48" s="296">
        <f t="shared" si="25"/>
        <v>5</v>
      </c>
      <c r="AG48" s="299">
        <f t="shared" si="26"/>
        <v>150</v>
      </c>
      <c r="AH48" s="333">
        <v>40</v>
      </c>
      <c r="AI48" s="333">
        <v>90</v>
      </c>
      <c r="AJ48" s="334">
        <v>20</v>
      </c>
      <c r="AK48" s="298"/>
      <c r="AL48" s="299"/>
      <c r="AM48" s="323"/>
      <c r="AN48" s="323"/>
      <c r="AO48" s="324"/>
      <c r="AP48" s="296"/>
      <c r="AQ48" s="299"/>
      <c r="AR48" s="333"/>
      <c r="AS48" s="333"/>
      <c r="AT48" s="334"/>
    </row>
    <row r="49" spans="1:46" s="13" customFormat="1" ht="20.25" customHeight="1">
      <c r="A49" s="342">
        <f t="shared" si="16"/>
        <v>34</v>
      </c>
      <c r="B49" s="316" t="s">
        <v>119</v>
      </c>
      <c r="C49" s="343">
        <v>9</v>
      </c>
      <c r="D49" s="334"/>
      <c r="E49" s="317">
        <f t="shared" si="17"/>
        <v>10</v>
      </c>
      <c r="F49" s="282">
        <f t="shared" si="12"/>
        <v>300</v>
      </c>
      <c r="G49" s="282">
        <f t="shared" si="13"/>
        <v>180</v>
      </c>
      <c r="H49" s="344">
        <f t="shared" si="14"/>
        <v>30</v>
      </c>
      <c r="I49" s="344"/>
      <c r="J49" s="344">
        <f t="shared" si="24"/>
        <v>150</v>
      </c>
      <c r="K49" s="345">
        <f t="shared" si="24"/>
        <v>120</v>
      </c>
      <c r="L49" s="296"/>
      <c r="M49" s="299"/>
      <c r="N49" s="333"/>
      <c r="O49" s="333"/>
      <c r="P49" s="334"/>
      <c r="Q49" s="298"/>
      <c r="R49" s="299"/>
      <c r="S49" s="333"/>
      <c r="T49" s="333"/>
      <c r="U49" s="346"/>
      <c r="V49" s="296">
        <f t="shared" si="20"/>
        <v>4</v>
      </c>
      <c r="W49" s="299">
        <f t="shared" si="21"/>
        <v>120</v>
      </c>
      <c r="X49" s="333">
        <v>10</v>
      </c>
      <c r="Y49" s="333">
        <v>60</v>
      </c>
      <c r="Z49" s="334">
        <v>50</v>
      </c>
      <c r="AA49" s="298">
        <f t="shared" si="22"/>
        <v>3</v>
      </c>
      <c r="AB49" s="299">
        <f t="shared" si="23"/>
        <v>90</v>
      </c>
      <c r="AC49" s="333">
        <v>10</v>
      </c>
      <c r="AD49" s="333">
        <v>40</v>
      </c>
      <c r="AE49" s="346">
        <v>40</v>
      </c>
      <c r="AF49" s="296">
        <f t="shared" si="25"/>
        <v>3</v>
      </c>
      <c r="AG49" s="299">
        <f t="shared" si="26"/>
        <v>90</v>
      </c>
      <c r="AH49" s="333">
        <v>10</v>
      </c>
      <c r="AI49" s="333">
        <v>50</v>
      </c>
      <c r="AJ49" s="334">
        <v>30</v>
      </c>
      <c r="AK49" s="298"/>
      <c r="AL49" s="299"/>
      <c r="AM49" s="323"/>
      <c r="AN49" s="323"/>
      <c r="AO49" s="324"/>
      <c r="AP49" s="296"/>
      <c r="AQ49" s="299"/>
      <c r="AR49" s="333"/>
      <c r="AS49" s="333"/>
      <c r="AT49" s="334"/>
    </row>
    <row r="50" spans="1:46" s="13" customFormat="1" ht="24.75" customHeight="1">
      <c r="A50" s="342">
        <f t="shared" si="16"/>
        <v>35</v>
      </c>
      <c r="B50" s="316" t="s">
        <v>120</v>
      </c>
      <c r="C50" s="343">
        <v>9</v>
      </c>
      <c r="D50" s="334"/>
      <c r="E50" s="317">
        <f t="shared" si="17"/>
        <v>7</v>
      </c>
      <c r="F50" s="282">
        <f t="shared" si="12"/>
        <v>210</v>
      </c>
      <c r="G50" s="282">
        <f t="shared" si="13"/>
        <v>160</v>
      </c>
      <c r="H50" s="344">
        <f t="shared" si="14"/>
        <v>30</v>
      </c>
      <c r="I50" s="344"/>
      <c r="J50" s="344">
        <f t="shared" si="24"/>
        <v>130</v>
      </c>
      <c r="K50" s="345">
        <f t="shared" si="24"/>
        <v>50</v>
      </c>
      <c r="L50" s="296"/>
      <c r="M50" s="299"/>
      <c r="N50" s="333"/>
      <c r="O50" s="333"/>
      <c r="P50" s="334"/>
      <c r="Q50" s="298"/>
      <c r="R50" s="299"/>
      <c r="S50" s="333"/>
      <c r="T50" s="333"/>
      <c r="U50" s="346"/>
      <c r="V50" s="296"/>
      <c r="W50" s="299"/>
      <c r="X50" s="333"/>
      <c r="Y50" s="333"/>
      <c r="Z50" s="334"/>
      <c r="AA50" s="298">
        <f t="shared" si="22"/>
        <v>4</v>
      </c>
      <c r="AB50" s="299">
        <f t="shared" si="23"/>
        <v>120</v>
      </c>
      <c r="AC50" s="333">
        <v>10</v>
      </c>
      <c r="AD50" s="333">
        <v>70</v>
      </c>
      <c r="AE50" s="346">
        <v>40</v>
      </c>
      <c r="AF50" s="296">
        <f t="shared" si="25"/>
        <v>3</v>
      </c>
      <c r="AG50" s="299">
        <f t="shared" si="26"/>
        <v>90</v>
      </c>
      <c r="AH50" s="333">
        <v>20</v>
      </c>
      <c r="AI50" s="333">
        <v>60</v>
      </c>
      <c r="AJ50" s="334">
        <v>10</v>
      </c>
      <c r="AK50" s="298"/>
      <c r="AL50" s="299"/>
      <c r="AM50" s="323"/>
      <c r="AN50" s="323"/>
      <c r="AO50" s="324"/>
      <c r="AP50" s="296"/>
      <c r="AQ50" s="299"/>
      <c r="AR50" s="333"/>
      <c r="AS50" s="333"/>
      <c r="AT50" s="334"/>
    </row>
    <row r="51" spans="1:46" s="13" customFormat="1" ht="20.25" customHeight="1">
      <c r="A51" s="342">
        <f t="shared" si="16"/>
        <v>36</v>
      </c>
      <c r="B51" s="316" t="s">
        <v>122</v>
      </c>
      <c r="C51" s="343">
        <v>9</v>
      </c>
      <c r="D51" s="334"/>
      <c r="E51" s="317">
        <f t="shared" si="17"/>
        <v>6</v>
      </c>
      <c r="F51" s="282">
        <f t="shared" si="12"/>
        <v>180</v>
      </c>
      <c r="G51" s="282">
        <f t="shared" si="13"/>
        <v>110</v>
      </c>
      <c r="H51" s="344">
        <f t="shared" si="14"/>
        <v>20</v>
      </c>
      <c r="I51" s="344"/>
      <c r="J51" s="344">
        <f t="shared" si="24"/>
        <v>90</v>
      </c>
      <c r="K51" s="345">
        <f t="shared" si="24"/>
        <v>70</v>
      </c>
      <c r="L51" s="296"/>
      <c r="M51" s="299"/>
      <c r="N51" s="333"/>
      <c r="O51" s="333"/>
      <c r="P51" s="334"/>
      <c r="Q51" s="298"/>
      <c r="R51" s="299"/>
      <c r="S51" s="333"/>
      <c r="T51" s="333"/>
      <c r="U51" s="346"/>
      <c r="V51" s="296"/>
      <c r="W51" s="299"/>
      <c r="X51" s="333"/>
      <c r="Y51" s="333"/>
      <c r="Z51" s="334"/>
      <c r="AA51" s="298">
        <f t="shared" si="22"/>
        <v>3</v>
      </c>
      <c r="AB51" s="299">
        <f t="shared" si="23"/>
        <v>90</v>
      </c>
      <c r="AC51" s="333">
        <v>10</v>
      </c>
      <c r="AD51" s="333">
        <v>40</v>
      </c>
      <c r="AE51" s="346">
        <v>40</v>
      </c>
      <c r="AF51" s="296">
        <f t="shared" si="25"/>
        <v>3</v>
      </c>
      <c r="AG51" s="299">
        <f t="shared" si="26"/>
        <v>90</v>
      </c>
      <c r="AH51" s="333">
        <v>10</v>
      </c>
      <c r="AI51" s="333">
        <v>50</v>
      </c>
      <c r="AJ51" s="334">
        <v>30</v>
      </c>
      <c r="AK51" s="298"/>
      <c r="AL51" s="299"/>
      <c r="AM51" s="323"/>
      <c r="AN51" s="323"/>
      <c r="AO51" s="324"/>
      <c r="AP51" s="296"/>
      <c r="AQ51" s="299"/>
      <c r="AR51" s="333"/>
      <c r="AS51" s="333"/>
      <c r="AT51" s="334"/>
    </row>
    <row r="52" spans="1:46" s="13" customFormat="1" ht="35.25" customHeight="1">
      <c r="A52" s="342">
        <f t="shared" si="16"/>
        <v>37</v>
      </c>
      <c r="B52" s="316" t="s">
        <v>164</v>
      </c>
      <c r="C52" s="343">
        <v>9</v>
      </c>
      <c r="D52" s="334"/>
      <c r="E52" s="317">
        <f t="shared" si="17"/>
        <v>3</v>
      </c>
      <c r="F52" s="282">
        <f t="shared" si="12"/>
        <v>90</v>
      </c>
      <c r="G52" s="282">
        <f t="shared" si="13"/>
        <v>30</v>
      </c>
      <c r="H52" s="344">
        <f t="shared" si="14"/>
        <v>10</v>
      </c>
      <c r="I52" s="344"/>
      <c r="J52" s="344">
        <f t="shared" si="24"/>
        <v>20</v>
      </c>
      <c r="K52" s="345">
        <f t="shared" si="24"/>
        <v>60</v>
      </c>
      <c r="L52" s="296"/>
      <c r="M52" s="299"/>
      <c r="N52" s="333"/>
      <c r="O52" s="333"/>
      <c r="P52" s="334"/>
      <c r="Q52" s="298"/>
      <c r="R52" s="299"/>
      <c r="S52" s="333"/>
      <c r="T52" s="333"/>
      <c r="U52" s="346"/>
      <c r="V52" s="296"/>
      <c r="W52" s="299"/>
      <c r="X52" s="333"/>
      <c r="Y52" s="333"/>
      <c r="Z52" s="334"/>
      <c r="AA52" s="298"/>
      <c r="AB52" s="299"/>
      <c r="AC52" s="333"/>
      <c r="AD52" s="333"/>
      <c r="AE52" s="346"/>
      <c r="AF52" s="296">
        <f t="shared" si="25"/>
        <v>3</v>
      </c>
      <c r="AG52" s="299">
        <f t="shared" si="26"/>
        <v>90</v>
      </c>
      <c r="AH52" s="333">
        <v>10</v>
      </c>
      <c r="AI52" s="333">
        <v>20</v>
      </c>
      <c r="AJ52" s="334">
        <v>60</v>
      </c>
      <c r="AK52" s="298"/>
      <c r="AL52" s="299"/>
      <c r="AM52" s="323"/>
      <c r="AN52" s="323"/>
      <c r="AO52" s="324"/>
      <c r="AP52" s="296"/>
      <c r="AQ52" s="299"/>
      <c r="AR52" s="333"/>
      <c r="AS52" s="333"/>
      <c r="AT52" s="334"/>
    </row>
    <row r="53" spans="1:46" s="13" customFormat="1" ht="35.25" customHeight="1">
      <c r="A53" s="342">
        <f t="shared" si="16"/>
        <v>38</v>
      </c>
      <c r="B53" s="316" t="s">
        <v>99</v>
      </c>
      <c r="C53" s="343">
        <v>9</v>
      </c>
      <c r="D53" s="334"/>
      <c r="E53" s="317">
        <f t="shared" si="17"/>
        <v>3</v>
      </c>
      <c r="F53" s="282">
        <f t="shared" si="12"/>
        <v>90</v>
      </c>
      <c r="G53" s="282">
        <f t="shared" si="13"/>
        <v>30</v>
      </c>
      <c r="H53" s="344">
        <f t="shared" si="14"/>
        <v>10</v>
      </c>
      <c r="I53" s="344"/>
      <c r="J53" s="344">
        <f t="shared" si="24"/>
        <v>20</v>
      </c>
      <c r="K53" s="345">
        <f t="shared" si="24"/>
        <v>60</v>
      </c>
      <c r="L53" s="296"/>
      <c r="M53" s="299"/>
      <c r="N53" s="333"/>
      <c r="O53" s="333"/>
      <c r="P53" s="334"/>
      <c r="Q53" s="298"/>
      <c r="R53" s="299"/>
      <c r="S53" s="333"/>
      <c r="T53" s="333"/>
      <c r="U53" s="346"/>
      <c r="V53" s="296"/>
      <c r="W53" s="299"/>
      <c r="X53" s="333"/>
      <c r="Y53" s="333"/>
      <c r="Z53" s="334"/>
      <c r="AA53" s="298"/>
      <c r="AB53" s="299"/>
      <c r="AC53" s="333"/>
      <c r="AD53" s="333"/>
      <c r="AE53" s="346"/>
      <c r="AF53" s="296">
        <f t="shared" si="25"/>
        <v>3</v>
      </c>
      <c r="AG53" s="299">
        <f t="shared" si="26"/>
        <v>90</v>
      </c>
      <c r="AH53" s="333">
        <v>10</v>
      </c>
      <c r="AI53" s="333">
        <v>20</v>
      </c>
      <c r="AJ53" s="334">
        <v>60</v>
      </c>
      <c r="AK53" s="298"/>
      <c r="AL53" s="299"/>
      <c r="AM53" s="323"/>
      <c r="AN53" s="323"/>
      <c r="AO53" s="324"/>
      <c r="AP53" s="296"/>
      <c r="AQ53" s="299"/>
      <c r="AR53" s="333"/>
      <c r="AS53" s="333"/>
      <c r="AT53" s="334"/>
    </row>
    <row r="54" spans="1:46" s="13" customFormat="1" ht="147.75" customHeight="1">
      <c r="A54" s="342">
        <f t="shared" si="16"/>
        <v>39</v>
      </c>
      <c r="B54" s="401" t="s">
        <v>160</v>
      </c>
      <c r="C54" s="343"/>
      <c r="D54" s="334" t="s">
        <v>148</v>
      </c>
      <c r="E54" s="371">
        <f t="shared" si="17"/>
        <v>11.5</v>
      </c>
      <c r="F54" s="308">
        <f t="shared" si="12"/>
        <v>345</v>
      </c>
      <c r="G54" s="308">
        <f t="shared" si="13"/>
        <v>210</v>
      </c>
      <c r="H54" s="333">
        <f t="shared" si="14"/>
        <v>32</v>
      </c>
      <c r="I54" s="333"/>
      <c r="J54" s="333">
        <f t="shared" si="24"/>
        <v>178</v>
      </c>
      <c r="K54" s="346">
        <f t="shared" si="24"/>
        <v>135</v>
      </c>
      <c r="L54" s="307"/>
      <c r="M54" s="310"/>
      <c r="N54" s="333"/>
      <c r="O54" s="333"/>
      <c r="P54" s="334"/>
      <c r="Q54" s="312"/>
      <c r="R54" s="310"/>
      <c r="S54" s="333"/>
      <c r="T54" s="333"/>
      <c r="U54" s="346"/>
      <c r="V54" s="307"/>
      <c r="W54" s="310"/>
      <c r="X54" s="333"/>
      <c r="Y54" s="333"/>
      <c r="Z54" s="334"/>
      <c r="AA54" s="298">
        <f>AB54/30</f>
        <v>11.5</v>
      </c>
      <c r="AB54" s="299">
        <f>AC54+AD54+AE54</f>
        <v>345</v>
      </c>
      <c r="AC54" s="333">
        <v>32</v>
      </c>
      <c r="AD54" s="333">
        <v>178</v>
      </c>
      <c r="AE54" s="346">
        <v>135</v>
      </c>
      <c r="AF54" s="307"/>
      <c r="AG54" s="310"/>
      <c r="AH54" s="333"/>
      <c r="AI54" s="333"/>
      <c r="AJ54" s="334"/>
      <c r="AK54" s="298"/>
      <c r="AL54" s="299"/>
      <c r="AM54" s="323"/>
      <c r="AN54" s="323"/>
      <c r="AO54" s="324"/>
      <c r="AP54" s="296"/>
      <c r="AQ54" s="299"/>
      <c r="AR54" s="333"/>
      <c r="AS54" s="333"/>
      <c r="AT54" s="334"/>
    </row>
    <row r="55" spans="1:47" s="54" customFormat="1" ht="20.25" customHeight="1">
      <c r="A55" s="342">
        <f t="shared" si="16"/>
        <v>40</v>
      </c>
      <c r="B55" s="396" t="s">
        <v>98</v>
      </c>
      <c r="C55" s="397">
        <v>7</v>
      </c>
      <c r="D55" s="398"/>
      <c r="E55" s="349">
        <f>F55/30</f>
        <v>3</v>
      </c>
      <c r="F55" s="350">
        <f t="shared" si="12"/>
        <v>90</v>
      </c>
      <c r="G55" s="350">
        <f t="shared" si="13"/>
        <v>40</v>
      </c>
      <c r="H55" s="351">
        <f>N55+S55+X55+AC55+AH55+AR55</f>
        <v>10</v>
      </c>
      <c r="I55" s="351"/>
      <c r="J55" s="351">
        <f>O55+T55+Y55+AD55+AI55+AS55</f>
        <v>30</v>
      </c>
      <c r="K55" s="352">
        <f>P55+U55+Z55+AE55+AJ55+AT55</f>
        <v>50</v>
      </c>
      <c r="L55" s="399"/>
      <c r="M55" s="400"/>
      <c r="N55" s="351"/>
      <c r="O55" s="351"/>
      <c r="P55" s="398"/>
      <c r="Q55" s="298"/>
      <c r="R55" s="299"/>
      <c r="S55" s="351"/>
      <c r="T55" s="351"/>
      <c r="U55" s="352"/>
      <c r="V55" s="399"/>
      <c r="W55" s="400"/>
      <c r="X55" s="351"/>
      <c r="Y55" s="351"/>
      <c r="Z55" s="398"/>
      <c r="AA55" s="298">
        <f>AB55/30</f>
        <v>3</v>
      </c>
      <c r="AB55" s="299">
        <f>AC55+AD55+AE55</f>
        <v>90</v>
      </c>
      <c r="AC55" s="333">
        <v>10</v>
      </c>
      <c r="AD55" s="333">
        <v>30</v>
      </c>
      <c r="AE55" s="346">
        <v>50</v>
      </c>
      <c r="AF55" s="296"/>
      <c r="AG55" s="299"/>
      <c r="AH55" s="351"/>
      <c r="AI55" s="351"/>
      <c r="AJ55" s="398"/>
      <c r="AK55" s="298">
        <v>2.5</v>
      </c>
      <c r="AL55" s="299">
        <v>90</v>
      </c>
      <c r="AM55" s="299"/>
      <c r="AN55" s="299"/>
      <c r="AO55" s="300"/>
      <c r="AP55" s="296">
        <f>AQ55/30</f>
        <v>0</v>
      </c>
      <c r="AQ55" s="299">
        <f>AR55+AS55+AT55</f>
        <v>0</v>
      </c>
      <c r="AR55" s="351"/>
      <c r="AS55" s="351"/>
      <c r="AT55" s="398"/>
      <c r="AU55" s="13"/>
    </row>
    <row r="56" spans="1:47" s="54" customFormat="1" ht="56.25" customHeight="1" thickBot="1">
      <c r="A56" s="342">
        <f>A55+1</f>
        <v>41</v>
      </c>
      <c r="B56" s="316" t="s">
        <v>135</v>
      </c>
      <c r="C56" s="347">
        <v>4</v>
      </c>
      <c r="D56" s="348"/>
      <c r="E56" s="349">
        <f>F56/30</f>
        <v>3</v>
      </c>
      <c r="F56" s="350">
        <f t="shared" si="12"/>
        <v>90</v>
      </c>
      <c r="G56" s="350">
        <f t="shared" si="13"/>
        <v>50</v>
      </c>
      <c r="H56" s="351">
        <f>N56+S56+X56+AC56+AH56+AR56</f>
        <v>0</v>
      </c>
      <c r="I56" s="344"/>
      <c r="J56" s="351">
        <f>O56+T56+Y56+AD56+AI56+AS56</f>
        <v>50</v>
      </c>
      <c r="K56" s="352">
        <f>P56+U56+Z56+AE56+AJ56+AT56</f>
        <v>40</v>
      </c>
      <c r="L56" s="296"/>
      <c r="M56" s="299"/>
      <c r="N56" s="344"/>
      <c r="O56" s="344"/>
      <c r="P56" s="348"/>
      <c r="Q56" s="298">
        <f>R56/30</f>
        <v>3</v>
      </c>
      <c r="R56" s="299">
        <f>S56+T56+U56</f>
        <v>90</v>
      </c>
      <c r="S56" s="344"/>
      <c r="T56" s="344">
        <v>50</v>
      </c>
      <c r="U56" s="345">
        <v>40</v>
      </c>
      <c r="V56" s="296"/>
      <c r="W56" s="299"/>
      <c r="X56" s="344"/>
      <c r="Y56" s="344"/>
      <c r="Z56" s="348"/>
      <c r="AA56" s="298"/>
      <c r="AB56" s="299"/>
      <c r="AC56" s="344"/>
      <c r="AD56" s="344"/>
      <c r="AE56" s="345"/>
      <c r="AF56" s="296"/>
      <c r="AG56" s="299"/>
      <c r="AH56" s="344"/>
      <c r="AI56" s="344"/>
      <c r="AJ56" s="348"/>
      <c r="AK56" s="353"/>
      <c r="AL56" s="354"/>
      <c r="AM56" s="354"/>
      <c r="AN56" s="354"/>
      <c r="AO56" s="355"/>
      <c r="AP56" s="356"/>
      <c r="AQ56" s="354"/>
      <c r="AR56" s="357"/>
      <c r="AS56" s="357"/>
      <c r="AT56" s="358"/>
      <c r="AU56" s="13"/>
    </row>
    <row r="57" spans="1:47" s="395" customFormat="1" ht="26.25" customHeight="1" thickBot="1">
      <c r="A57" s="630" t="s">
        <v>5</v>
      </c>
      <c r="B57" s="631"/>
      <c r="C57" s="452">
        <v>25</v>
      </c>
      <c r="D57" s="450">
        <v>3</v>
      </c>
      <c r="E57" s="476">
        <f>SUM(E31:E56)</f>
        <v>158</v>
      </c>
      <c r="F57" s="477">
        <f>SUM(F31:F56)</f>
        <v>4740</v>
      </c>
      <c r="G57" s="477">
        <f>SUM(G31:G56)</f>
        <v>2940</v>
      </c>
      <c r="H57" s="477">
        <f>SUM(H31:H56)</f>
        <v>622</v>
      </c>
      <c r="I57" s="477">
        <f>SUM(I31:I55)</f>
        <v>0</v>
      </c>
      <c r="J57" s="477">
        <f>SUM(J31:J56)</f>
        <v>2318</v>
      </c>
      <c r="K57" s="477">
        <f>SUM(K31:K56)</f>
        <v>1800</v>
      </c>
      <c r="L57" s="476">
        <f>SUM(L31:L55)</f>
        <v>3</v>
      </c>
      <c r="M57" s="477">
        <f>SUM(M31:M55)</f>
        <v>90</v>
      </c>
      <c r="N57" s="477">
        <f>SUM(N31:N55)</f>
        <v>20</v>
      </c>
      <c r="O57" s="477">
        <f>SUM(O31:O55)</f>
        <v>20</v>
      </c>
      <c r="P57" s="478">
        <f>SUM(P31:P55)</f>
        <v>50</v>
      </c>
      <c r="Q57" s="479">
        <f>SUM(Q31:Q56)</f>
        <v>31</v>
      </c>
      <c r="R57" s="477">
        <f>SUM(R31:R56)</f>
        <v>930</v>
      </c>
      <c r="S57" s="477">
        <f>SUM(S31:S56)</f>
        <v>106</v>
      </c>
      <c r="T57" s="477">
        <f>SUM(T31:T56)</f>
        <v>394</v>
      </c>
      <c r="U57" s="477">
        <f>SUM(U31:U56)</f>
        <v>430</v>
      </c>
      <c r="V57" s="476">
        <f aca="true" t="shared" si="27" ref="V57:AE57">SUM(V31:V55)</f>
        <v>47</v>
      </c>
      <c r="W57" s="477">
        <f t="shared" si="27"/>
        <v>1410</v>
      </c>
      <c r="X57" s="477">
        <f t="shared" si="27"/>
        <v>170</v>
      </c>
      <c r="Y57" s="477">
        <f t="shared" si="27"/>
        <v>690</v>
      </c>
      <c r="Z57" s="478">
        <f t="shared" si="27"/>
        <v>550</v>
      </c>
      <c r="AA57" s="479">
        <f t="shared" si="27"/>
        <v>47</v>
      </c>
      <c r="AB57" s="477">
        <f t="shared" si="27"/>
        <v>1410</v>
      </c>
      <c r="AC57" s="477">
        <f t="shared" si="27"/>
        <v>146</v>
      </c>
      <c r="AD57" s="477">
        <f t="shared" si="27"/>
        <v>744</v>
      </c>
      <c r="AE57" s="480">
        <f t="shared" si="27"/>
        <v>520</v>
      </c>
      <c r="AF57" s="476">
        <f>SUM(AF31:AF56)</f>
        <v>30</v>
      </c>
      <c r="AG57" s="477">
        <f aca="true" t="shared" si="28" ref="AG57:AL57">SUM(AG31:AG55)</f>
        <v>900</v>
      </c>
      <c r="AH57" s="477">
        <f t="shared" si="28"/>
        <v>180</v>
      </c>
      <c r="AI57" s="477">
        <f t="shared" si="28"/>
        <v>470</v>
      </c>
      <c r="AJ57" s="478">
        <f t="shared" si="28"/>
        <v>250</v>
      </c>
      <c r="AK57" s="481">
        <f t="shared" si="28"/>
        <v>2.5</v>
      </c>
      <c r="AL57" s="477">
        <f t="shared" si="28"/>
        <v>90</v>
      </c>
      <c r="AM57" s="477"/>
      <c r="AN57" s="477"/>
      <c r="AO57" s="477"/>
      <c r="AP57" s="476">
        <f>SUM(AP31:AP55)</f>
        <v>0</v>
      </c>
      <c r="AQ57" s="477">
        <f>SUM(AQ31:AQ55)</f>
        <v>0</v>
      </c>
      <c r="AR57" s="477">
        <f>SUM(AR31:AR55)</f>
        <v>0</v>
      </c>
      <c r="AS57" s="477">
        <f>SUM(AS31:AS55)</f>
        <v>0</v>
      </c>
      <c r="AT57" s="478">
        <f>SUM(AT31:AT55)</f>
        <v>0</v>
      </c>
      <c r="AU57" s="394"/>
    </row>
    <row r="58" spans="1:47" s="395" customFormat="1" ht="26.25" customHeight="1">
      <c r="A58" s="442"/>
      <c r="B58" s="442"/>
      <c r="C58" s="493"/>
      <c r="D58" s="493"/>
      <c r="E58" s="495"/>
      <c r="F58" s="496"/>
      <c r="G58" s="496"/>
      <c r="H58" s="496"/>
      <c r="I58" s="496"/>
      <c r="J58" s="496"/>
      <c r="K58" s="496"/>
      <c r="L58" s="495"/>
      <c r="M58" s="496"/>
      <c r="N58" s="496"/>
      <c r="O58" s="496"/>
      <c r="P58" s="496"/>
      <c r="Q58" s="495"/>
      <c r="R58" s="496"/>
      <c r="S58" s="496"/>
      <c r="T58" s="496"/>
      <c r="U58" s="496"/>
      <c r="V58" s="495"/>
      <c r="W58" s="496"/>
      <c r="X58" s="496"/>
      <c r="Y58" s="496"/>
      <c r="Z58" s="496"/>
      <c r="AA58" s="495"/>
      <c r="AB58" s="496"/>
      <c r="AC58" s="496"/>
      <c r="AD58" s="496"/>
      <c r="AE58" s="496"/>
      <c r="AF58" s="495"/>
      <c r="AG58" s="496"/>
      <c r="AH58" s="496"/>
      <c r="AI58" s="496"/>
      <c r="AJ58" s="496"/>
      <c r="AK58" s="496"/>
      <c r="AL58" s="496"/>
      <c r="AM58" s="496"/>
      <c r="AN58" s="496"/>
      <c r="AO58" s="496"/>
      <c r="AP58" s="495"/>
      <c r="AQ58" s="496"/>
      <c r="AR58" s="496"/>
      <c r="AS58" s="496"/>
      <c r="AT58" s="496"/>
      <c r="AU58" s="394"/>
    </row>
    <row r="59" spans="1:47" s="395" customFormat="1" ht="26.25" customHeight="1" thickBot="1">
      <c r="A59" s="634" t="s">
        <v>180</v>
      </c>
      <c r="B59" s="634"/>
      <c r="C59" s="634"/>
      <c r="D59" s="634"/>
      <c r="E59" s="634"/>
      <c r="F59" s="634"/>
      <c r="G59" s="634"/>
      <c r="H59" s="634"/>
      <c r="I59" s="634"/>
      <c r="J59" s="634"/>
      <c r="K59" s="634"/>
      <c r="L59" s="634"/>
      <c r="M59" s="634"/>
      <c r="N59" s="634"/>
      <c r="O59" s="634"/>
      <c r="P59" s="634"/>
      <c r="Q59" s="634"/>
      <c r="R59" s="634"/>
      <c r="S59" s="634"/>
      <c r="T59" s="634"/>
      <c r="U59" s="634"/>
      <c r="V59" s="634"/>
      <c r="W59" s="634"/>
      <c r="X59" s="634"/>
      <c r="Y59" s="634"/>
      <c r="Z59" s="634"/>
      <c r="AA59" s="634"/>
      <c r="AB59" s="634"/>
      <c r="AC59" s="634"/>
      <c r="AD59" s="634"/>
      <c r="AE59" s="634"/>
      <c r="AF59" s="634"/>
      <c r="AG59" s="634"/>
      <c r="AH59" s="634"/>
      <c r="AI59" s="634"/>
      <c r="AJ59" s="634"/>
      <c r="AK59" s="496"/>
      <c r="AL59" s="496"/>
      <c r="AM59" s="496"/>
      <c r="AN59" s="496"/>
      <c r="AO59" s="496"/>
      <c r="AP59" s="495"/>
      <c r="AQ59" s="496"/>
      <c r="AR59" s="496"/>
      <c r="AS59" s="496"/>
      <c r="AT59" s="496"/>
      <c r="AU59" s="394"/>
    </row>
    <row r="60" spans="1:47" s="395" customFormat="1" ht="40.5" customHeight="1">
      <c r="A60" s="494">
        <f>A56+1</f>
        <v>42</v>
      </c>
      <c r="B60" s="497" t="s">
        <v>178</v>
      </c>
      <c r="C60" s="498" t="s">
        <v>138</v>
      </c>
      <c r="D60" s="499"/>
      <c r="E60" s="500">
        <f>F60/30</f>
        <v>3</v>
      </c>
      <c r="F60" s="501">
        <f>G60+K60</f>
        <v>90</v>
      </c>
      <c r="G60" s="501">
        <f>H60+J60</f>
        <v>14</v>
      </c>
      <c r="H60" s="502">
        <f>N60+S60+X60+AC60+AH60+AR60</f>
        <v>0</v>
      </c>
      <c r="I60" s="502"/>
      <c r="J60" s="502">
        <f>O60+T60+Y60+AD60+AI60+AS60</f>
        <v>14</v>
      </c>
      <c r="K60" s="503">
        <f>P60+U60+Z60+AE60+AJ60+AT60</f>
        <v>76</v>
      </c>
      <c r="L60" s="504"/>
      <c r="M60" s="505"/>
      <c r="N60" s="506"/>
      <c r="O60" s="502"/>
      <c r="P60" s="503"/>
      <c r="Q60" s="504">
        <f>R60/30</f>
        <v>3</v>
      </c>
      <c r="R60" s="505">
        <f>S60+T60+U60</f>
        <v>90</v>
      </c>
      <c r="S60" s="502"/>
      <c r="T60" s="502">
        <v>14</v>
      </c>
      <c r="U60" s="503">
        <v>76</v>
      </c>
      <c r="V60" s="504"/>
      <c r="W60" s="505"/>
      <c r="X60" s="502"/>
      <c r="Y60" s="502"/>
      <c r="Z60" s="503"/>
      <c r="AA60" s="504"/>
      <c r="AB60" s="505"/>
      <c r="AC60" s="502"/>
      <c r="AD60" s="502"/>
      <c r="AE60" s="503"/>
      <c r="AF60" s="504"/>
      <c r="AG60" s="505"/>
      <c r="AH60" s="502"/>
      <c r="AI60" s="502"/>
      <c r="AJ60" s="503"/>
      <c r="AK60" s="496"/>
      <c r="AL60" s="496"/>
      <c r="AM60" s="496"/>
      <c r="AN60" s="496"/>
      <c r="AO60" s="496"/>
      <c r="AP60" s="495"/>
      <c r="AQ60" s="496"/>
      <c r="AR60" s="496"/>
      <c r="AS60" s="496"/>
      <c r="AT60" s="496"/>
      <c r="AU60" s="394"/>
    </row>
    <row r="61" spans="1:47" s="395" customFormat="1" ht="40.5" customHeight="1" thickBot="1">
      <c r="A61" s="535">
        <f>A60+1</f>
        <v>43</v>
      </c>
      <c r="B61" s="507" t="s">
        <v>179</v>
      </c>
      <c r="C61" s="508" t="s">
        <v>90</v>
      </c>
      <c r="D61" s="509"/>
      <c r="E61" s="510">
        <f>F61/30</f>
        <v>3</v>
      </c>
      <c r="F61" s="511">
        <f>G61+K61</f>
        <v>90</v>
      </c>
      <c r="G61" s="511">
        <f>H61+J61</f>
        <v>16</v>
      </c>
      <c r="H61" s="512">
        <f>N61+S61+X61+AC61+AH61+AR61</f>
        <v>0</v>
      </c>
      <c r="I61" s="513"/>
      <c r="J61" s="512">
        <f>O61+T61+Y61+AD61+AI61+AS61</f>
        <v>16</v>
      </c>
      <c r="K61" s="514">
        <f>P61+U61+Z61+AE61+AJ61+AT61</f>
        <v>74</v>
      </c>
      <c r="L61" s="515"/>
      <c r="M61" s="516"/>
      <c r="N61" s="240"/>
      <c r="O61" s="517"/>
      <c r="P61" s="518"/>
      <c r="Q61" s="519">
        <f>R61/30</f>
        <v>3</v>
      </c>
      <c r="R61" s="520">
        <f>S61+T61+U61</f>
        <v>90</v>
      </c>
      <c r="S61" s="512"/>
      <c r="T61" s="512">
        <v>16</v>
      </c>
      <c r="U61" s="514">
        <v>74</v>
      </c>
      <c r="V61" s="521"/>
      <c r="W61" s="522"/>
      <c r="X61" s="513"/>
      <c r="Y61" s="513"/>
      <c r="Z61" s="523"/>
      <c r="AA61" s="521"/>
      <c r="AB61" s="522"/>
      <c r="AC61" s="513"/>
      <c r="AD61" s="513"/>
      <c r="AE61" s="523"/>
      <c r="AF61" s="519"/>
      <c r="AG61" s="520"/>
      <c r="AH61" s="513"/>
      <c r="AI61" s="513"/>
      <c r="AJ61" s="523"/>
      <c r="AK61" s="496"/>
      <c r="AL61" s="496"/>
      <c r="AM61" s="496"/>
      <c r="AN61" s="496"/>
      <c r="AO61" s="496"/>
      <c r="AP61" s="495"/>
      <c r="AQ61" s="496"/>
      <c r="AR61" s="496"/>
      <c r="AS61" s="496"/>
      <c r="AT61" s="496"/>
      <c r="AU61" s="394"/>
    </row>
    <row r="62" spans="1:47" s="395" customFormat="1" ht="26.25" customHeight="1" thickBot="1">
      <c r="A62" s="635" t="s">
        <v>5</v>
      </c>
      <c r="B62" s="636"/>
      <c r="C62" s="524">
        <v>2</v>
      </c>
      <c r="D62" s="525"/>
      <c r="E62" s="526">
        <f>SUM(E60:E61)</f>
        <v>6</v>
      </c>
      <c r="F62" s="527">
        <f>SUM(F60:F61)</f>
        <v>180</v>
      </c>
      <c r="G62" s="527">
        <f>SUM(G60:G61)</f>
        <v>30</v>
      </c>
      <c r="H62" s="527">
        <f>SUM(H60:H61)</f>
        <v>0</v>
      </c>
      <c r="I62" s="527">
        <f>SUM(I60:I60)</f>
        <v>0</v>
      </c>
      <c r="J62" s="527">
        <f>SUM(J60:J61)</f>
        <v>30</v>
      </c>
      <c r="K62" s="528">
        <f>SUM(K60:K61)</f>
        <v>150</v>
      </c>
      <c r="L62" s="529"/>
      <c r="M62" s="530"/>
      <c r="N62" s="530"/>
      <c r="O62" s="530"/>
      <c r="P62" s="531"/>
      <c r="Q62" s="532">
        <f>SUM(Q60:Q61)</f>
        <v>6</v>
      </c>
      <c r="R62" s="527">
        <f>SUM(R60:R61)</f>
        <v>180</v>
      </c>
      <c r="S62" s="527">
        <f>SUM(S60:S60)</f>
        <v>0</v>
      </c>
      <c r="T62" s="527">
        <f>SUM(T60:T61)</f>
        <v>30</v>
      </c>
      <c r="U62" s="533">
        <f>SUM(U60:U61)</f>
        <v>150</v>
      </c>
      <c r="V62" s="532">
        <f aca="true" t="shared" si="29" ref="V62:AE62">SUM(V60:V60)</f>
        <v>0</v>
      </c>
      <c r="W62" s="527">
        <f t="shared" si="29"/>
        <v>0</v>
      </c>
      <c r="X62" s="527">
        <f t="shared" si="29"/>
        <v>0</v>
      </c>
      <c r="Y62" s="527">
        <f t="shared" si="29"/>
        <v>0</v>
      </c>
      <c r="Z62" s="533">
        <f t="shared" si="29"/>
        <v>0</v>
      </c>
      <c r="AA62" s="532">
        <f t="shared" si="29"/>
        <v>0</v>
      </c>
      <c r="AB62" s="527">
        <f t="shared" si="29"/>
        <v>0</v>
      </c>
      <c r="AC62" s="527">
        <f t="shared" si="29"/>
        <v>0</v>
      </c>
      <c r="AD62" s="527">
        <f t="shared" si="29"/>
        <v>0</v>
      </c>
      <c r="AE62" s="533">
        <f t="shared" si="29"/>
        <v>0</v>
      </c>
      <c r="AF62" s="532">
        <f>SUM(AF60:AF61)</f>
        <v>0</v>
      </c>
      <c r="AG62" s="527">
        <f>SUM(AG60:AG61)</f>
        <v>0</v>
      </c>
      <c r="AH62" s="527">
        <f>SUM(AH60:AH60)</f>
        <v>0</v>
      </c>
      <c r="AI62" s="527">
        <f>SUM(AI60:AI61)</f>
        <v>0</v>
      </c>
      <c r="AJ62" s="533">
        <f>SUM(AJ60:AJ61)</f>
        <v>0</v>
      </c>
      <c r="AK62" s="496"/>
      <c r="AL62" s="496"/>
      <c r="AM62" s="496"/>
      <c r="AN62" s="496"/>
      <c r="AO62" s="496"/>
      <c r="AP62" s="495"/>
      <c r="AQ62" s="496"/>
      <c r="AR62" s="496"/>
      <c r="AS62" s="496"/>
      <c r="AT62" s="496"/>
      <c r="AU62" s="394"/>
    </row>
    <row r="63" spans="1:47" s="54" customFormat="1" ht="27.75" customHeight="1">
      <c r="A63" s="641" t="s">
        <v>106</v>
      </c>
      <c r="B63" s="641"/>
      <c r="C63" s="641"/>
      <c r="D63" s="641"/>
      <c r="E63" s="641"/>
      <c r="F63" s="641"/>
      <c r="G63" s="641"/>
      <c r="H63" s="641"/>
      <c r="I63" s="641"/>
      <c r="J63" s="641"/>
      <c r="K63" s="641"/>
      <c r="L63" s="641"/>
      <c r="M63" s="641"/>
      <c r="N63" s="641"/>
      <c r="O63" s="641"/>
      <c r="P63" s="641"/>
      <c r="Q63" s="641"/>
      <c r="R63" s="641"/>
      <c r="S63" s="641"/>
      <c r="T63" s="641"/>
      <c r="U63" s="641"/>
      <c r="V63" s="641"/>
      <c r="W63" s="641"/>
      <c r="X63" s="641"/>
      <c r="Y63" s="641"/>
      <c r="Z63" s="641"/>
      <c r="AA63" s="641"/>
      <c r="AB63" s="641"/>
      <c r="AC63" s="641"/>
      <c r="AD63" s="641"/>
      <c r="AE63" s="641"/>
      <c r="AF63" s="641"/>
      <c r="AG63" s="641"/>
      <c r="AH63" s="641"/>
      <c r="AI63" s="641"/>
      <c r="AJ63" s="641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</row>
    <row r="64" spans="1:47" s="54" customFormat="1" ht="27.75" customHeight="1" thickBot="1">
      <c r="A64" s="641" t="s">
        <v>149</v>
      </c>
      <c r="B64" s="641"/>
      <c r="C64" s="641"/>
      <c r="D64" s="641"/>
      <c r="E64" s="641"/>
      <c r="F64" s="641"/>
      <c r="G64" s="641"/>
      <c r="H64" s="641"/>
      <c r="I64" s="641"/>
      <c r="J64" s="641"/>
      <c r="K64" s="641"/>
      <c r="L64" s="641"/>
      <c r="M64" s="641"/>
      <c r="N64" s="641"/>
      <c r="O64" s="641"/>
      <c r="P64" s="641"/>
      <c r="Q64" s="641"/>
      <c r="R64" s="641"/>
      <c r="S64" s="641"/>
      <c r="T64" s="641"/>
      <c r="U64" s="641"/>
      <c r="V64" s="641"/>
      <c r="W64" s="641"/>
      <c r="X64" s="641"/>
      <c r="Y64" s="641"/>
      <c r="Z64" s="641"/>
      <c r="AA64" s="641"/>
      <c r="AB64" s="641"/>
      <c r="AC64" s="641"/>
      <c r="AD64" s="641"/>
      <c r="AE64" s="641"/>
      <c r="AF64" s="641"/>
      <c r="AG64" s="641"/>
      <c r="AH64" s="641"/>
      <c r="AI64" s="641"/>
      <c r="AJ64" s="641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</row>
    <row r="65" spans="1:47" s="54" customFormat="1" ht="20.25" customHeight="1" thickBot="1">
      <c r="A65" s="278">
        <f>A61+1</f>
        <v>44</v>
      </c>
      <c r="B65" s="335" t="s">
        <v>152</v>
      </c>
      <c r="C65" s="329"/>
      <c r="D65" s="336">
        <v>1</v>
      </c>
      <c r="E65" s="281">
        <f aca="true" t="shared" si="30" ref="E65:E72">F65/30</f>
        <v>3</v>
      </c>
      <c r="F65" s="283">
        <f aca="true" t="shared" si="31" ref="F65:F72">G65+K65</f>
        <v>90</v>
      </c>
      <c r="G65" s="283">
        <f aca="true" t="shared" si="32" ref="G65:G72">H65+J65</f>
        <v>40</v>
      </c>
      <c r="H65" s="331">
        <f aca="true" t="shared" si="33" ref="H65:H72">N65+S65+X65+AC65+AH65+AR65</f>
        <v>20</v>
      </c>
      <c r="I65" s="331"/>
      <c r="J65" s="331">
        <f aca="true" t="shared" si="34" ref="J65:K72">O65+T65+Y65+AD65+AI65+AS65</f>
        <v>20</v>
      </c>
      <c r="K65" s="330">
        <f t="shared" si="34"/>
        <v>50</v>
      </c>
      <c r="L65" s="284">
        <f>M65/30</f>
        <v>3</v>
      </c>
      <c r="M65" s="285">
        <f>N65+O65+P65</f>
        <v>90</v>
      </c>
      <c r="N65" s="331">
        <v>20</v>
      </c>
      <c r="O65" s="331">
        <v>20</v>
      </c>
      <c r="P65" s="330">
        <v>50</v>
      </c>
      <c r="Q65" s="287"/>
      <c r="R65" s="285"/>
      <c r="S65" s="331"/>
      <c r="T65" s="331"/>
      <c r="U65" s="330"/>
      <c r="V65" s="287"/>
      <c r="W65" s="285"/>
      <c r="X65" s="331"/>
      <c r="Y65" s="331"/>
      <c r="Z65" s="330"/>
      <c r="AA65" s="287"/>
      <c r="AB65" s="285"/>
      <c r="AC65" s="331"/>
      <c r="AD65" s="331"/>
      <c r="AE65" s="330"/>
      <c r="AF65" s="287"/>
      <c r="AG65" s="285"/>
      <c r="AH65" s="331"/>
      <c r="AI65" s="331"/>
      <c r="AJ65" s="330"/>
      <c r="AK65" s="337"/>
      <c r="AL65" s="285"/>
      <c r="AM65" s="290"/>
      <c r="AN65" s="290"/>
      <c r="AO65" s="291"/>
      <c r="AP65" s="338">
        <f>AQ65/30</f>
        <v>0</v>
      </c>
      <c r="AQ65" s="339">
        <f>AR65+AS65+AT65</f>
        <v>0</v>
      </c>
      <c r="AR65" s="340"/>
      <c r="AS65" s="340"/>
      <c r="AT65" s="341"/>
      <c r="AU65" s="13"/>
    </row>
    <row r="66" spans="1:47" s="54" customFormat="1" ht="20.25" customHeight="1" thickBot="1">
      <c r="A66" s="292">
        <f>A65+1</f>
        <v>45</v>
      </c>
      <c r="B66" s="375" t="s">
        <v>153</v>
      </c>
      <c r="C66" s="347"/>
      <c r="D66" s="376">
        <v>3</v>
      </c>
      <c r="E66" s="403">
        <f t="shared" si="30"/>
        <v>3.5</v>
      </c>
      <c r="F66" s="377">
        <f t="shared" si="31"/>
        <v>105</v>
      </c>
      <c r="G66" s="377">
        <f t="shared" si="32"/>
        <v>50</v>
      </c>
      <c r="H66" s="357">
        <f t="shared" si="33"/>
        <v>20</v>
      </c>
      <c r="I66" s="357"/>
      <c r="J66" s="357">
        <f t="shared" si="34"/>
        <v>30</v>
      </c>
      <c r="K66" s="358">
        <f t="shared" si="34"/>
        <v>55</v>
      </c>
      <c r="L66" s="298"/>
      <c r="M66" s="299"/>
      <c r="N66" s="344"/>
      <c r="O66" s="344"/>
      <c r="P66" s="348"/>
      <c r="Q66" s="307">
        <f>R66/30</f>
        <v>3.5</v>
      </c>
      <c r="R66" s="310">
        <f>S66+T66+U66</f>
        <v>105</v>
      </c>
      <c r="S66" s="333">
        <v>20</v>
      </c>
      <c r="T66" s="333">
        <v>30</v>
      </c>
      <c r="U66" s="334">
        <v>55</v>
      </c>
      <c r="V66" s="296"/>
      <c r="W66" s="299"/>
      <c r="X66" s="344"/>
      <c r="Y66" s="344"/>
      <c r="Z66" s="348"/>
      <c r="AA66" s="296"/>
      <c r="AB66" s="299"/>
      <c r="AC66" s="344"/>
      <c r="AD66" s="344"/>
      <c r="AE66" s="348"/>
      <c r="AF66" s="296"/>
      <c r="AG66" s="299"/>
      <c r="AH66" s="344"/>
      <c r="AI66" s="344"/>
      <c r="AJ66" s="348"/>
      <c r="AK66" s="378"/>
      <c r="AL66" s="379"/>
      <c r="AM66" s="364"/>
      <c r="AN66" s="364"/>
      <c r="AO66" s="365"/>
      <c r="AP66" s="338"/>
      <c r="AQ66" s="339"/>
      <c r="AR66" s="340"/>
      <c r="AS66" s="340"/>
      <c r="AT66" s="341"/>
      <c r="AU66" s="13"/>
    </row>
    <row r="67" spans="1:47" s="54" customFormat="1" ht="20.25" customHeight="1" thickBot="1">
      <c r="A67" s="292">
        <f aca="true" t="shared" si="35" ref="A67:A72">A66+1</f>
        <v>46</v>
      </c>
      <c r="B67" s="375" t="s">
        <v>154</v>
      </c>
      <c r="C67" s="347"/>
      <c r="D67" s="376">
        <v>4</v>
      </c>
      <c r="E67" s="317">
        <f t="shared" si="30"/>
        <v>3.5</v>
      </c>
      <c r="F67" s="282">
        <f t="shared" si="31"/>
        <v>105</v>
      </c>
      <c r="G67" s="282">
        <f t="shared" si="32"/>
        <v>50</v>
      </c>
      <c r="H67" s="344">
        <f t="shared" si="33"/>
        <v>20</v>
      </c>
      <c r="I67" s="344"/>
      <c r="J67" s="344">
        <f t="shared" si="34"/>
        <v>30</v>
      </c>
      <c r="K67" s="348">
        <f t="shared" si="34"/>
        <v>55</v>
      </c>
      <c r="L67" s="298"/>
      <c r="M67" s="299"/>
      <c r="N67" s="344"/>
      <c r="O67" s="344"/>
      <c r="P67" s="348"/>
      <c r="Q67" s="307">
        <f>R67/30</f>
        <v>3.5</v>
      </c>
      <c r="R67" s="310">
        <f>S67+T67+U67</f>
        <v>105</v>
      </c>
      <c r="S67" s="333">
        <v>20</v>
      </c>
      <c r="T67" s="333">
        <v>30</v>
      </c>
      <c r="U67" s="334">
        <v>55</v>
      </c>
      <c r="V67" s="296"/>
      <c r="W67" s="299"/>
      <c r="X67" s="344"/>
      <c r="Y67" s="344"/>
      <c r="Z67" s="348"/>
      <c r="AA67" s="296"/>
      <c r="AB67" s="299"/>
      <c r="AC67" s="344"/>
      <c r="AD67" s="344"/>
      <c r="AE67" s="348"/>
      <c r="AF67" s="296"/>
      <c r="AG67" s="299"/>
      <c r="AH67" s="344"/>
      <c r="AI67" s="344"/>
      <c r="AJ67" s="348"/>
      <c r="AK67" s="378"/>
      <c r="AL67" s="379"/>
      <c r="AM67" s="364"/>
      <c r="AN67" s="364"/>
      <c r="AO67" s="365"/>
      <c r="AP67" s="338"/>
      <c r="AQ67" s="339"/>
      <c r="AR67" s="340"/>
      <c r="AS67" s="340"/>
      <c r="AT67" s="341"/>
      <c r="AU67" s="13"/>
    </row>
    <row r="68" spans="1:47" s="54" customFormat="1" ht="20.25" customHeight="1" thickBot="1">
      <c r="A68" s="292">
        <f t="shared" si="35"/>
        <v>47</v>
      </c>
      <c r="B68" s="375" t="s">
        <v>158</v>
      </c>
      <c r="C68" s="347"/>
      <c r="D68" s="376">
        <v>5</v>
      </c>
      <c r="E68" s="317">
        <f t="shared" si="30"/>
        <v>4.5</v>
      </c>
      <c r="F68" s="282">
        <f t="shared" si="31"/>
        <v>135</v>
      </c>
      <c r="G68" s="282">
        <f t="shared" si="32"/>
        <v>50</v>
      </c>
      <c r="H68" s="344">
        <f t="shared" si="33"/>
        <v>20</v>
      </c>
      <c r="I68" s="344"/>
      <c r="J68" s="344">
        <f t="shared" si="34"/>
        <v>30</v>
      </c>
      <c r="K68" s="348">
        <f t="shared" si="34"/>
        <v>85</v>
      </c>
      <c r="L68" s="298"/>
      <c r="M68" s="299"/>
      <c r="N68" s="344"/>
      <c r="O68" s="344"/>
      <c r="P68" s="348"/>
      <c r="Q68" s="296"/>
      <c r="R68" s="299"/>
      <c r="S68" s="344"/>
      <c r="T68" s="344"/>
      <c r="U68" s="348"/>
      <c r="V68" s="307">
        <f>W68/30</f>
        <v>4.5</v>
      </c>
      <c r="W68" s="310">
        <f>X68+Y68+Z68</f>
        <v>135</v>
      </c>
      <c r="X68" s="333">
        <v>20</v>
      </c>
      <c r="Y68" s="333">
        <v>30</v>
      </c>
      <c r="Z68" s="334">
        <v>85</v>
      </c>
      <c r="AA68" s="296"/>
      <c r="AB68" s="299"/>
      <c r="AC68" s="344"/>
      <c r="AD68" s="344"/>
      <c r="AE68" s="348"/>
      <c r="AF68" s="296"/>
      <c r="AG68" s="299"/>
      <c r="AH68" s="344"/>
      <c r="AI68" s="344"/>
      <c r="AJ68" s="348"/>
      <c r="AK68" s="378"/>
      <c r="AL68" s="379"/>
      <c r="AM68" s="364"/>
      <c r="AN68" s="364"/>
      <c r="AO68" s="365"/>
      <c r="AP68" s="338"/>
      <c r="AQ68" s="339"/>
      <c r="AR68" s="340"/>
      <c r="AS68" s="340"/>
      <c r="AT68" s="341"/>
      <c r="AU68" s="13"/>
    </row>
    <row r="69" spans="1:47" s="54" customFormat="1" ht="20.25" customHeight="1" thickBot="1">
      <c r="A69" s="292">
        <f t="shared" si="35"/>
        <v>48</v>
      </c>
      <c r="B69" s="375" t="s">
        <v>159</v>
      </c>
      <c r="C69" s="347"/>
      <c r="D69" s="376">
        <v>6</v>
      </c>
      <c r="E69" s="317">
        <f t="shared" si="30"/>
        <v>4.5</v>
      </c>
      <c r="F69" s="282">
        <f t="shared" si="31"/>
        <v>135</v>
      </c>
      <c r="G69" s="282">
        <f t="shared" si="32"/>
        <v>50</v>
      </c>
      <c r="H69" s="344">
        <f t="shared" si="33"/>
        <v>20</v>
      </c>
      <c r="I69" s="344"/>
      <c r="J69" s="344">
        <f t="shared" si="34"/>
        <v>30</v>
      </c>
      <c r="K69" s="348">
        <f t="shared" si="34"/>
        <v>85</v>
      </c>
      <c r="L69" s="298"/>
      <c r="M69" s="299"/>
      <c r="N69" s="344"/>
      <c r="O69" s="344"/>
      <c r="P69" s="348"/>
      <c r="Q69" s="296"/>
      <c r="R69" s="299"/>
      <c r="S69" s="344"/>
      <c r="T69" s="344"/>
      <c r="U69" s="348"/>
      <c r="V69" s="307">
        <f>W69/30</f>
        <v>4.5</v>
      </c>
      <c r="W69" s="310">
        <f>X69+Y69+Z69</f>
        <v>135</v>
      </c>
      <c r="X69" s="333">
        <v>20</v>
      </c>
      <c r="Y69" s="333">
        <v>30</v>
      </c>
      <c r="Z69" s="334">
        <v>85</v>
      </c>
      <c r="AA69" s="296"/>
      <c r="AB69" s="299"/>
      <c r="AC69" s="344"/>
      <c r="AD69" s="344"/>
      <c r="AE69" s="348"/>
      <c r="AF69" s="296"/>
      <c r="AG69" s="299"/>
      <c r="AH69" s="344"/>
      <c r="AI69" s="344"/>
      <c r="AJ69" s="348"/>
      <c r="AK69" s="378"/>
      <c r="AL69" s="379"/>
      <c r="AM69" s="364"/>
      <c r="AN69" s="364"/>
      <c r="AO69" s="365"/>
      <c r="AP69" s="338"/>
      <c r="AQ69" s="339"/>
      <c r="AR69" s="340"/>
      <c r="AS69" s="340"/>
      <c r="AT69" s="341"/>
      <c r="AU69" s="13"/>
    </row>
    <row r="70" spans="1:47" s="54" customFormat="1" ht="20.25" customHeight="1" thickBot="1">
      <c r="A70" s="292">
        <f t="shared" si="35"/>
        <v>49</v>
      </c>
      <c r="B70" s="375" t="s">
        <v>161</v>
      </c>
      <c r="C70" s="347"/>
      <c r="D70" s="376">
        <v>7</v>
      </c>
      <c r="E70" s="317">
        <f t="shared" si="30"/>
        <v>3.5</v>
      </c>
      <c r="F70" s="282">
        <f t="shared" si="31"/>
        <v>105</v>
      </c>
      <c r="G70" s="282">
        <f t="shared" si="32"/>
        <v>50</v>
      </c>
      <c r="H70" s="344">
        <f t="shared" si="33"/>
        <v>20</v>
      </c>
      <c r="I70" s="344"/>
      <c r="J70" s="344">
        <f t="shared" si="34"/>
        <v>30</v>
      </c>
      <c r="K70" s="348">
        <f t="shared" si="34"/>
        <v>55</v>
      </c>
      <c r="L70" s="298"/>
      <c r="M70" s="299"/>
      <c r="N70" s="344"/>
      <c r="O70" s="344"/>
      <c r="P70" s="348"/>
      <c r="Q70" s="296"/>
      <c r="R70" s="299"/>
      <c r="S70" s="344"/>
      <c r="T70" s="344"/>
      <c r="U70" s="348"/>
      <c r="V70" s="296"/>
      <c r="W70" s="299"/>
      <c r="X70" s="344"/>
      <c r="Y70" s="344"/>
      <c r="Z70" s="348"/>
      <c r="AA70" s="307">
        <f>AB70/30</f>
        <v>3.5</v>
      </c>
      <c r="AB70" s="310">
        <f>AC70+AD70+AE70</f>
        <v>105</v>
      </c>
      <c r="AC70" s="333">
        <v>20</v>
      </c>
      <c r="AD70" s="333">
        <v>30</v>
      </c>
      <c r="AE70" s="334">
        <v>55</v>
      </c>
      <c r="AF70" s="296"/>
      <c r="AG70" s="299"/>
      <c r="AH70" s="344"/>
      <c r="AI70" s="344"/>
      <c r="AJ70" s="348"/>
      <c r="AK70" s="378"/>
      <c r="AL70" s="379"/>
      <c r="AM70" s="364"/>
      <c r="AN70" s="364"/>
      <c r="AO70" s="365"/>
      <c r="AP70" s="338"/>
      <c r="AQ70" s="339"/>
      <c r="AR70" s="340"/>
      <c r="AS70" s="340"/>
      <c r="AT70" s="341"/>
      <c r="AU70" s="13"/>
    </row>
    <row r="71" spans="1:47" s="54" customFormat="1" ht="20.25" customHeight="1" thickBot="1">
      <c r="A71" s="292">
        <f t="shared" si="35"/>
        <v>50</v>
      </c>
      <c r="B71" s="375" t="s">
        <v>162</v>
      </c>
      <c r="C71" s="347"/>
      <c r="D71" s="376">
        <v>8</v>
      </c>
      <c r="E71" s="317">
        <f t="shared" si="30"/>
        <v>3.5</v>
      </c>
      <c r="F71" s="282">
        <f t="shared" si="31"/>
        <v>105</v>
      </c>
      <c r="G71" s="282">
        <f t="shared" si="32"/>
        <v>50</v>
      </c>
      <c r="H71" s="344">
        <f t="shared" si="33"/>
        <v>20</v>
      </c>
      <c r="I71" s="344"/>
      <c r="J71" s="344">
        <f t="shared" si="34"/>
        <v>30</v>
      </c>
      <c r="K71" s="348">
        <f t="shared" si="34"/>
        <v>55</v>
      </c>
      <c r="L71" s="298"/>
      <c r="M71" s="299"/>
      <c r="N71" s="344"/>
      <c r="O71" s="344"/>
      <c r="P71" s="348"/>
      <c r="Q71" s="296"/>
      <c r="R71" s="299"/>
      <c r="S71" s="344"/>
      <c r="T71" s="344"/>
      <c r="U71" s="348"/>
      <c r="V71" s="296"/>
      <c r="W71" s="299"/>
      <c r="X71" s="344"/>
      <c r="Y71" s="344"/>
      <c r="Z71" s="348"/>
      <c r="AA71" s="307">
        <f>AB71/30</f>
        <v>3.5</v>
      </c>
      <c r="AB71" s="310">
        <f>AC71+AD71+AE71</f>
        <v>105</v>
      </c>
      <c r="AC71" s="333">
        <v>20</v>
      </c>
      <c r="AD71" s="333">
        <v>30</v>
      </c>
      <c r="AE71" s="334">
        <v>55</v>
      </c>
      <c r="AF71" s="296"/>
      <c r="AG71" s="299"/>
      <c r="AH71" s="344"/>
      <c r="AI71" s="344"/>
      <c r="AJ71" s="348"/>
      <c r="AK71" s="378"/>
      <c r="AL71" s="379"/>
      <c r="AM71" s="364"/>
      <c r="AN71" s="364"/>
      <c r="AO71" s="365"/>
      <c r="AP71" s="338"/>
      <c r="AQ71" s="339"/>
      <c r="AR71" s="340"/>
      <c r="AS71" s="340"/>
      <c r="AT71" s="341"/>
      <c r="AU71" s="13"/>
    </row>
    <row r="72" spans="1:47" s="54" customFormat="1" ht="20.25" customHeight="1" thickBot="1">
      <c r="A72" s="292">
        <f t="shared" si="35"/>
        <v>51</v>
      </c>
      <c r="B72" s="375" t="s">
        <v>165</v>
      </c>
      <c r="C72" s="347"/>
      <c r="D72" s="376">
        <v>10</v>
      </c>
      <c r="E72" s="317">
        <f t="shared" si="30"/>
        <v>7</v>
      </c>
      <c r="F72" s="282">
        <f t="shared" si="31"/>
        <v>210</v>
      </c>
      <c r="G72" s="282">
        <f t="shared" si="32"/>
        <v>50</v>
      </c>
      <c r="H72" s="344">
        <f t="shared" si="33"/>
        <v>0</v>
      </c>
      <c r="I72" s="344"/>
      <c r="J72" s="344">
        <f t="shared" si="34"/>
        <v>50</v>
      </c>
      <c r="K72" s="348">
        <f t="shared" si="34"/>
        <v>160</v>
      </c>
      <c r="L72" s="298"/>
      <c r="M72" s="299"/>
      <c r="N72" s="344"/>
      <c r="O72" s="344"/>
      <c r="P72" s="348"/>
      <c r="Q72" s="296"/>
      <c r="R72" s="299"/>
      <c r="S72" s="344"/>
      <c r="T72" s="344"/>
      <c r="U72" s="348"/>
      <c r="V72" s="296"/>
      <c r="W72" s="299"/>
      <c r="X72" s="344"/>
      <c r="Y72" s="344"/>
      <c r="Z72" s="348"/>
      <c r="AA72" s="296"/>
      <c r="AB72" s="299"/>
      <c r="AC72" s="344"/>
      <c r="AD72" s="344"/>
      <c r="AE72" s="348"/>
      <c r="AF72" s="307">
        <f>AG72/30</f>
        <v>7</v>
      </c>
      <c r="AG72" s="310">
        <f>AH72+AI72+AJ72</f>
        <v>210</v>
      </c>
      <c r="AH72" s="333">
        <v>0</v>
      </c>
      <c r="AI72" s="333">
        <v>50</v>
      </c>
      <c r="AJ72" s="334">
        <v>160</v>
      </c>
      <c r="AK72" s="378"/>
      <c r="AL72" s="379"/>
      <c r="AM72" s="364"/>
      <c r="AN72" s="364"/>
      <c r="AO72" s="365"/>
      <c r="AP72" s="338"/>
      <c r="AQ72" s="339"/>
      <c r="AR72" s="340"/>
      <c r="AS72" s="340"/>
      <c r="AT72" s="341"/>
      <c r="AU72" s="13"/>
    </row>
    <row r="73" spans="1:47" s="395" customFormat="1" ht="27.75" customHeight="1" thickBot="1">
      <c r="A73" s="630" t="s">
        <v>5</v>
      </c>
      <c r="B73" s="660"/>
      <c r="C73" s="404"/>
      <c r="D73" s="384">
        <v>8</v>
      </c>
      <c r="E73" s="405">
        <f>SUM(E65:E72)</f>
        <v>33</v>
      </c>
      <c r="F73" s="406">
        <f>SUM(F65:F72)</f>
        <v>990</v>
      </c>
      <c r="G73" s="406">
        <f>SUM(G65:G72)</f>
        <v>390</v>
      </c>
      <c r="H73" s="406">
        <f>SUM(H65:H72)</f>
        <v>140</v>
      </c>
      <c r="I73" s="406">
        <f>SUM(I65:I65)</f>
        <v>0</v>
      </c>
      <c r="J73" s="406">
        <f aca="true" t="shared" si="36" ref="J73:AJ73">SUM(J65:J72)</f>
        <v>250</v>
      </c>
      <c r="K73" s="407">
        <f t="shared" si="36"/>
        <v>600</v>
      </c>
      <c r="L73" s="408">
        <f t="shared" si="36"/>
        <v>3</v>
      </c>
      <c r="M73" s="406">
        <f t="shared" si="36"/>
        <v>90</v>
      </c>
      <c r="N73" s="406">
        <f t="shared" si="36"/>
        <v>20</v>
      </c>
      <c r="O73" s="406">
        <f t="shared" si="36"/>
        <v>20</v>
      </c>
      <c r="P73" s="407">
        <f t="shared" si="36"/>
        <v>50</v>
      </c>
      <c r="Q73" s="408">
        <f t="shared" si="36"/>
        <v>7</v>
      </c>
      <c r="R73" s="406">
        <f t="shared" si="36"/>
        <v>210</v>
      </c>
      <c r="S73" s="406">
        <f t="shared" si="36"/>
        <v>40</v>
      </c>
      <c r="T73" s="406">
        <f t="shared" si="36"/>
        <v>60</v>
      </c>
      <c r="U73" s="407">
        <f t="shared" si="36"/>
        <v>110</v>
      </c>
      <c r="V73" s="408">
        <f t="shared" si="36"/>
        <v>9</v>
      </c>
      <c r="W73" s="406">
        <f t="shared" si="36"/>
        <v>270</v>
      </c>
      <c r="X73" s="406">
        <f t="shared" si="36"/>
        <v>40</v>
      </c>
      <c r="Y73" s="406">
        <f t="shared" si="36"/>
        <v>60</v>
      </c>
      <c r="Z73" s="407">
        <f t="shared" si="36"/>
        <v>170</v>
      </c>
      <c r="AA73" s="408">
        <f t="shared" si="36"/>
        <v>7</v>
      </c>
      <c r="AB73" s="406">
        <f t="shared" si="36"/>
        <v>210</v>
      </c>
      <c r="AC73" s="406">
        <f t="shared" si="36"/>
        <v>40</v>
      </c>
      <c r="AD73" s="406">
        <f t="shared" si="36"/>
        <v>60</v>
      </c>
      <c r="AE73" s="407">
        <f t="shared" si="36"/>
        <v>110</v>
      </c>
      <c r="AF73" s="408">
        <f t="shared" si="36"/>
        <v>7</v>
      </c>
      <c r="AG73" s="406">
        <f t="shared" si="36"/>
        <v>210</v>
      </c>
      <c r="AH73" s="406">
        <f t="shared" si="36"/>
        <v>0</v>
      </c>
      <c r="AI73" s="406">
        <f t="shared" si="36"/>
        <v>50</v>
      </c>
      <c r="AJ73" s="407">
        <f t="shared" si="36"/>
        <v>160</v>
      </c>
      <c r="AK73" s="409">
        <f aca="true" t="shared" si="37" ref="AK73:AT73">SUM(AK65:AK65)</f>
        <v>0</v>
      </c>
      <c r="AL73" s="406">
        <f t="shared" si="37"/>
        <v>0</v>
      </c>
      <c r="AM73" s="406">
        <f t="shared" si="37"/>
        <v>0</v>
      </c>
      <c r="AN73" s="406">
        <f t="shared" si="37"/>
        <v>0</v>
      </c>
      <c r="AO73" s="406">
        <f t="shared" si="37"/>
        <v>0</v>
      </c>
      <c r="AP73" s="409">
        <f t="shared" si="37"/>
        <v>0</v>
      </c>
      <c r="AQ73" s="406">
        <f t="shared" si="37"/>
        <v>0</v>
      </c>
      <c r="AR73" s="406">
        <f t="shared" si="37"/>
        <v>0</v>
      </c>
      <c r="AS73" s="406">
        <f t="shared" si="37"/>
        <v>0</v>
      </c>
      <c r="AT73" s="407">
        <f t="shared" si="37"/>
        <v>0</v>
      </c>
      <c r="AU73" s="394"/>
    </row>
    <row r="74" spans="1:47" s="54" customFormat="1" ht="33" customHeight="1" thickBot="1">
      <c r="A74" s="632" t="s">
        <v>150</v>
      </c>
      <c r="B74" s="632"/>
      <c r="C74" s="632"/>
      <c r="D74" s="632"/>
      <c r="E74" s="632"/>
      <c r="F74" s="632"/>
      <c r="G74" s="632"/>
      <c r="H74" s="632"/>
      <c r="I74" s="632"/>
      <c r="J74" s="632"/>
      <c r="K74" s="632"/>
      <c r="L74" s="632"/>
      <c r="M74" s="632"/>
      <c r="N74" s="632"/>
      <c r="O74" s="632"/>
      <c r="P74" s="632"/>
      <c r="Q74" s="632"/>
      <c r="R74" s="632"/>
      <c r="S74" s="632"/>
      <c r="T74" s="632"/>
      <c r="U74" s="632"/>
      <c r="V74" s="632"/>
      <c r="W74" s="632"/>
      <c r="X74" s="632"/>
      <c r="Y74" s="632"/>
      <c r="Z74" s="632"/>
      <c r="AA74" s="632"/>
      <c r="AB74" s="632"/>
      <c r="AC74" s="632"/>
      <c r="AD74" s="632"/>
      <c r="AE74" s="632"/>
      <c r="AF74" s="632"/>
      <c r="AG74" s="632"/>
      <c r="AH74" s="632"/>
      <c r="AI74" s="632"/>
      <c r="AJ74" s="632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</row>
    <row r="75" spans="1:47" s="54" customFormat="1" ht="20.25" customHeight="1" thickBot="1">
      <c r="A75" s="661" t="s">
        <v>155</v>
      </c>
      <c r="B75" s="662"/>
      <c r="C75" s="662"/>
      <c r="D75" s="662"/>
      <c r="E75" s="662"/>
      <c r="F75" s="662"/>
      <c r="G75" s="662"/>
      <c r="H75" s="662"/>
      <c r="I75" s="662"/>
      <c r="J75" s="662"/>
      <c r="K75" s="662"/>
      <c r="L75" s="662"/>
      <c r="M75" s="662"/>
      <c r="N75" s="662"/>
      <c r="O75" s="662"/>
      <c r="P75" s="662"/>
      <c r="Q75" s="662"/>
      <c r="R75" s="662"/>
      <c r="S75" s="662"/>
      <c r="T75" s="662"/>
      <c r="U75" s="662"/>
      <c r="V75" s="662"/>
      <c r="W75" s="662"/>
      <c r="X75" s="662"/>
      <c r="Y75" s="662"/>
      <c r="Z75" s="662"/>
      <c r="AA75" s="662"/>
      <c r="AB75" s="662"/>
      <c r="AC75" s="662"/>
      <c r="AD75" s="662"/>
      <c r="AE75" s="662"/>
      <c r="AF75" s="662"/>
      <c r="AG75" s="662"/>
      <c r="AH75" s="662"/>
      <c r="AI75" s="662"/>
      <c r="AJ75" s="662"/>
      <c r="AK75" s="418"/>
      <c r="AL75" s="419"/>
      <c r="AM75" s="290"/>
      <c r="AN75" s="290"/>
      <c r="AO75" s="291"/>
      <c r="AP75" s="420"/>
      <c r="AQ75" s="421"/>
      <c r="AR75" s="421"/>
      <c r="AS75" s="421"/>
      <c r="AT75" s="360"/>
      <c r="AU75" s="13"/>
    </row>
    <row r="76" spans="1:47" s="54" customFormat="1" ht="20.25" customHeight="1" thickBot="1">
      <c r="A76" s="440">
        <f>A72+1</f>
        <v>52</v>
      </c>
      <c r="B76" s="410" t="s">
        <v>89</v>
      </c>
      <c r="C76" s="369" t="s">
        <v>170</v>
      </c>
      <c r="D76" s="370"/>
      <c r="E76" s="317">
        <f>F76/30</f>
        <v>4</v>
      </c>
      <c r="F76" s="282">
        <f>G76+K76</f>
        <v>120</v>
      </c>
      <c r="G76" s="282">
        <f>H76+J76</f>
        <v>30</v>
      </c>
      <c r="H76" s="534">
        <f>N76+S76+X76+AC76+AH76</f>
        <v>0</v>
      </c>
      <c r="I76" s="344"/>
      <c r="J76" s="344">
        <f>O76+T76+Y76+AD76+AI76</f>
        <v>30</v>
      </c>
      <c r="K76" s="348">
        <f>P76+U76+Z76+AE76+AJ76</f>
        <v>90</v>
      </c>
      <c r="L76" s="296"/>
      <c r="M76" s="299"/>
      <c r="N76" s="372"/>
      <c r="O76" s="344"/>
      <c r="P76" s="348"/>
      <c r="Q76" s="296"/>
      <c r="R76" s="299"/>
      <c r="S76" s="344"/>
      <c r="T76" s="344"/>
      <c r="U76" s="348"/>
      <c r="V76" s="296">
        <f>W76/30</f>
        <v>4</v>
      </c>
      <c r="W76" s="299">
        <f>X76+Y76+Z76</f>
        <v>120</v>
      </c>
      <c r="X76" s="344"/>
      <c r="Y76" s="344">
        <v>30</v>
      </c>
      <c r="Z76" s="348">
        <v>90</v>
      </c>
      <c r="AA76" s="296"/>
      <c r="AB76" s="299"/>
      <c r="AC76" s="344"/>
      <c r="AD76" s="344"/>
      <c r="AE76" s="348"/>
      <c r="AF76" s="296"/>
      <c r="AG76" s="299"/>
      <c r="AH76" s="344"/>
      <c r="AI76" s="344"/>
      <c r="AJ76" s="348"/>
      <c r="AK76" s="362"/>
      <c r="AL76" s="363"/>
      <c r="AM76" s="364"/>
      <c r="AN76" s="364"/>
      <c r="AO76" s="365"/>
      <c r="AP76" s="366"/>
      <c r="AQ76" s="367"/>
      <c r="AR76" s="367"/>
      <c r="AS76" s="367"/>
      <c r="AT76" s="368"/>
      <c r="AU76" s="13"/>
    </row>
    <row r="77" spans="1:47" s="54" customFormat="1" ht="40.5" customHeight="1" thickBot="1">
      <c r="A77" s="440">
        <f>A76+1</f>
        <v>53</v>
      </c>
      <c r="B77" s="410" t="s">
        <v>163</v>
      </c>
      <c r="C77" s="369" t="s">
        <v>171</v>
      </c>
      <c r="D77" s="370"/>
      <c r="E77" s="402">
        <f>F77/30</f>
        <v>6</v>
      </c>
      <c r="F77" s="308">
        <f>G77+K77</f>
        <v>180</v>
      </c>
      <c r="G77" s="308">
        <f>H77+J77</f>
        <v>30</v>
      </c>
      <c r="H77" s="534">
        <f>N77+S77+X77+AC77+AH77</f>
        <v>0</v>
      </c>
      <c r="I77" s="333"/>
      <c r="J77" s="333">
        <f>O77+T77+Y77+AD77+AI77+AS76</f>
        <v>30</v>
      </c>
      <c r="K77" s="334">
        <f>P77+U77+Z77+AE77+AJ77+AT76</f>
        <v>150</v>
      </c>
      <c r="L77" s="296"/>
      <c r="M77" s="299"/>
      <c r="N77" s="372"/>
      <c r="O77" s="344"/>
      <c r="P77" s="348"/>
      <c r="Q77" s="296"/>
      <c r="R77" s="299"/>
      <c r="S77" s="344"/>
      <c r="T77" s="344"/>
      <c r="U77" s="348"/>
      <c r="V77" s="296"/>
      <c r="W77" s="299"/>
      <c r="X77" s="344"/>
      <c r="Y77" s="344"/>
      <c r="Z77" s="348"/>
      <c r="AA77" s="296">
        <f>AB77/30</f>
        <v>6</v>
      </c>
      <c r="AB77" s="299">
        <f>AC77+AD77+AE77</f>
        <v>180</v>
      </c>
      <c r="AC77" s="344"/>
      <c r="AD77" s="344">
        <v>30</v>
      </c>
      <c r="AE77" s="348">
        <v>150</v>
      </c>
      <c r="AF77" s="296"/>
      <c r="AG77" s="299"/>
      <c r="AH77" s="344"/>
      <c r="AI77" s="344"/>
      <c r="AJ77" s="348"/>
      <c r="AK77" s="362"/>
      <c r="AL77" s="363"/>
      <c r="AM77" s="364"/>
      <c r="AN77" s="364"/>
      <c r="AO77" s="365"/>
      <c r="AP77" s="366"/>
      <c r="AQ77" s="367"/>
      <c r="AR77" s="367"/>
      <c r="AS77" s="367"/>
      <c r="AT77" s="368"/>
      <c r="AU77" s="13"/>
    </row>
    <row r="78" spans="1:47" s="395" customFormat="1" ht="39" customHeight="1" thickBot="1">
      <c r="A78" s="440">
        <f>A77+1</f>
        <v>54</v>
      </c>
      <c r="B78" s="411" t="s">
        <v>163</v>
      </c>
      <c r="C78" s="412" t="s">
        <v>151</v>
      </c>
      <c r="D78" s="413"/>
      <c r="E78" s="402">
        <f>F78/30</f>
        <v>5</v>
      </c>
      <c r="F78" s="308">
        <f>G78+K78</f>
        <v>150</v>
      </c>
      <c r="G78" s="308">
        <f>H78+J78</f>
        <v>30</v>
      </c>
      <c r="H78" s="534">
        <f>N78+S78+X78+AC78+AH78</f>
        <v>0</v>
      </c>
      <c r="I78" s="414"/>
      <c r="J78" s="333">
        <f>O78+T78+Y78+AD78+AI78+AS77</f>
        <v>30</v>
      </c>
      <c r="K78" s="334">
        <f>P78+U78+Z78+AE78+AJ78+AT77</f>
        <v>120</v>
      </c>
      <c r="L78" s="356"/>
      <c r="M78" s="354"/>
      <c r="N78" s="13"/>
      <c r="O78" s="357"/>
      <c r="P78" s="358"/>
      <c r="Q78" s="415"/>
      <c r="R78" s="416"/>
      <c r="S78" s="414"/>
      <c r="T78" s="414"/>
      <c r="U78" s="417"/>
      <c r="V78" s="415"/>
      <c r="W78" s="416"/>
      <c r="X78" s="414"/>
      <c r="Y78" s="414"/>
      <c r="Z78" s="417"/>
      <c r="AA78" s="415"/>
      <c r="AB78" s="416"/>
      <c r="AC78" s="414"/>
      <c r="AD78" s="414"/>
      <c r="AE78" s="417"/>
      <c r="AF78" s="307">
        <f>AG78/30</f>
        <v>5</v>
      </c>
      <c r="AG78" s="310">
        <f>AH78+AI78+AJ78</f>
        <v>150</v>
      </c>
      <c r="AH78" s="333"/>
      <c r="AI78" s="333">
        <v>30</v>
      </c>
      <c r="AJ78" s="334">
        <v>120</v>
      </c>
      <c r="AK78" s="404">
        <f>SUM(AK75:AK75)</f>
        <v>0</v>
      </c>
      <c r="AL78" s="381">
        <f>SUM(AL75:AL75)</f>
        <v>0</v>
      </c>
      <c r="AM78" s="381">
        <f>SUM(AM75:AM75)</f>
        <v>0</v>
      </c>
      <c r="AN78" s="381">
        <f>SUM(AN75:AN75)</f>
        <v>0</v>
      </c>
      <c r="AO78" s="381">
        <f>SUM(AO75:AO75)</f>
        <v>0</v>
      </c>
      <c r="AP78" s="383"/>
      <c r="AQ78" s="381">
        <f>SUM(AQ75:AQ75)</f>
        <v>0</v>
      </c>
      <c r="AR78" s="381">
        <f>SUM(AR75:AR75)</f>
        <v>0</v>
      </c>
      <c r="AS78" s="381">
        <f>SUM(AS75:AS75)</f>
        <v>0</v>
      </c>
      <c r="AT78" s="384">
        <f>SUM(AT75:AT75)</f>
        <v>0</v>
      </c>
      <c r="AU78" s="394"/>
    </row>
    <row r="79" spans="1:47" s="395" customFormat="1" ht="22.5" customHeight="1" thickBot="1">
      <c r="A79" s="630" t="s">
        <v>5</v>
      </c>
      <c r="B79" s="631"/>
      <c r="C79" s="404">
        <v>3</v>
      </c>
      <c r="D79" s="422"/>
      <c r="E79" s="408">
        <f>SUM(E76:E78)</f>
        <v>15</v>
      </c>
      <c r="F79" s="406">
        <f>SUM(F76:F78)</f>
        <v>450</v>
      </c>
      <c r="G79" s="406">
        <f>SUM(G76:G78)</f>
        <v>90</v>
      </c>
      <c r="H79" s="406">
        <f>SUM(H76:H78)</f>
        <v>0</v>
      </c>
      <c r="I79" s="406" t="e">
        <f>SUM(#REF!)</f>
        <v>#REF!</v>
      </c>
      <c r="J79" s="406">
        <f>SUM(J76:J78)</f>
        <v>90</v>
      </c>
      <c r="K79" s="423">
        <f>SUM(K76:K78)</f>
        <v>360</v>
      </c>
      <c r="L79" s="383"/>
      <c r="M79" s="381"/>
      <c r="N79" s="381"/>
      <c r="O79" s="381"/>
      <c r="P79" s="384"/>
      <c r="Q79" s="408">
        <f aca="true" t="shared" si="38" ref="Q79:AJ79">SUM(Q76:Q78)</f>
        <v>0</v>
      </c>
      <c r="R79" s="406">
        <f t="shared" si="38"/>
        <v>0</v>
      </c>
      <c r="S79" s="406">
        <f t="shared" si="38"/>
        <v>0</v>
      </c>
      <c r="T79" s="406">
        <f t="shared" si="38"/>
        <v>0</v>
      </c>
      <c r="U79" s="407">
        <f t="shared" si="38"/>
        <v>0</v>
      </c>
      <c r="V79" s="408">
        <f t="shared" si="38"/>
        <v>4</v>
      </c>
      <c r="W79" s="406">
        <f t="shared" si="38"/>
        <v>120</v>
      </c>
      <c r="X79" s="406">
        <f t="shared" si="38"/>
        <v>0</v>
      </c>
      <c r="Y79" s="406">
        <f t="shared" si="38"/>
        <v>30</v>
      </c>
      <c r="Z79" s="407">
        <f t="shared" si="38"/>
        <v>90</v>
      </c>
      <c r="AA79" s="408">
        <f t="shared" si="38"/>
        <v>6</v>
      </c>
      <c r="AB79" s="406">
        <f t="shared" si="38"/>
        <v>180</v>
      </c>
      <c r="AC79" s="406">
        <f t="shared" si="38"/>
        <v>0</v>
      </c>
      <c r="AD79" s="406">
        <f t="shared" si="38"/>
        <v>30</v>
      </c>
      <c r="AE79" s="407">
        <f t="shared" si="38"/>
        <v>150</v>
      </c>
      <c r="AF79" s="408">
        <f t="shared" si="38"/>
        <v>5</v>
      </c>
      <c r="AG79" s="406">
        <f t="shared" si="38"/>
        <v>150</v>
      </c>
      <c r="AH79" s="406">
        <f t="shared" si="38"/>
        <v>0</v>
      </c>
      <c r="AI79" s="406">
        <f t="shared" si="38"/>
        <v>30</v>
      </c>
      <c r="AJ79" s="407">
        <f t="shared" si="38"/>
        <v>120</v>
      </c>
      <c r="AK79" s="424"/>
      <c r="AL79" s="424"/>
      <c r="AM79" s="424"/>
      <c r="AN79" s="424"/>
      <c r="AO79" s="424"/>
      <c r="AP79" s="424"/>
      <c r="AQ79" s="424"/>
      <c r="AR79" s="424"/>
      <c r="AS79" s="424"/>
      <c r="AT79" s="424"/>
      <c r="AU79" s="394"/>
    </row>
    <row r="80" spans="1:47" s="395" customFormat="1" ht="6.75" customHeight="1">
      <c r="A80" s="424"/>
      <c r="B80" s="424"/>
      <c r="C80" s="424"/>
      <c r="D80" s="424"/>
      <c r="E80" s="424"/>
      <c r="F80" s="424"/>
      <c r="G80" s="424"/>
      <c r="H80" s="424"/>
      <c r="I80" s="424"/>
      <c r="J80" s="424"/>
      <c r="K80" s="424"/>
      <c r="L80" s="424"/>
      <c r="M80" s="424"/>
      <c r="N80" s="424"/>
      <c r="O80" s="424"/>
      <c r="P80" s="424"/>
      <c r="Q80" s="424"/>
      <c r="R80" s="424"/>
      <c r="S80" s="424"/>
      <c r="T80" s="424"/>
      <c r="U80" s="424"/>
      <c r="V80" s="424"/>
      <c r="W80" s="424"/>
      <c r="X80" s="424"/>
      <c r="Y80" s="424"/>
      <c r="Z80" s="424"/>
      <c r="AA80" s="424"/>
      <c r="AB80" s="424"/>
      <c r="AC80" s="424"/>
      <c r="AD80" s="424"/>
      <c r="AE80" s="424"/>
      <c r="AF80" s="424"/>
      <c r="AG80" s="424"/>
      <c r="AH80" s="424"/>
      <c r="AI80" s="424"/>
      <c r="AJ80" s="424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394"/>
    </row>
    <row r="81" spans="1:47" s="395" customFormat="1" ht="19.5" customHeight="1" thickBot="1">
      <c r="A81" s="633" t="s">
        <v>156</v>
      </c>
      <c r="B81" s="633"/>
      <c r="C81" s="633"/>
      <c r="D81" s="633"/>
      <c r="E81" s="633"/>
      <c r="F81" s="633"/>
      <c r="G81" s="633"/>
      <c r="H81" s="633"/>
      <c r="I81" s="633"/>
      <c r="J81" s="633"/>
      <c r="K81" s="633"/>
      <c r="L81" s="633"/>
      <c r="M81" s="633"/>
      <c r="N81" s="633"/>
      <c r="O81" s="633"/>
      <c r="P81" s="633"/>
      <c r="Q81" s="633"/>
      <c r="R81" s="633"/>
      <c r="S81" s="633"/>
      <c r="T81" s="633"/>
      <c r="U81" s="633"/>
      <c r="V81" s="633"/>
      <c r="W81" s="633"/>
      <c r="X81" s="633"/>
      <c r="Y81" s="633"/>
      <c r="Z81" s="633"/>
      <c r="AA81" s="633"/>
      <c r="AB81" s="633"/>
      <c r="AC81" s="633"/>
      <c r="AD81" s="633"/>
      <c r="AE81" s="633"/>
      <c r="AF81" s="633"/>
      <c r="AG81" s="633"/>
      <c r="AH81" s="633"/>
      <c r="AI81" s="633"/>
      <c r="AJ81" s="633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394"/>
    </row>
    <row r="82" spans="1:47" s="395" customFormat="1" ht="37.5" customHeight="1">
      <c r="A82" s="438">
        <f>A78+1</f>
        <v>55</v>
      </c>
      <c r="B82" s="492" t="s">
        <v>166</v>
      </c>
      <c r="C82" s="359" t="s">
        <v>151</v>
      </c>
      <c r="D82" s="360"/>
      <c r="E82" s="281">
        <f>F82/30</f>
        <v>5</v>
      </c>
      <c r="F82" s="283">
        <f>G82+K82</f>
        <v>150</v>
      </c>
      <c r="G82" s="283">
        <f>H82+J82</f>
        <v>70</v>
      </c>
      <c r="H82" s="331">
        <f>N82+S82+X82+AC82+AH82+AR81</f>
        <v>0</v>
      </c>
      <c r="I82" s="331"/>
      <c r="J82" s="331">
        <f aca="true" t="shared" si="39" ref="J82:K85">O82+T82+Y82+AD82+AI82+AS81</f>
        <v>70</v>
      </c>
      <c r="K82" s="330">
        <f t="shared" si="39"/>
        <v>80</v>
      </c>
      <c r="L82" s="287"/>
      <c r="M82" s="285"/>
      <c r="N82" s="361"/>
      <c r="O82" s="331"/>
      <c r="P82" s="330"/>
      <c r="Q82" s="287"/>
      <c r="R82" s="285"/>
      <c r="S82" s="331"/>
      <c r="T82" s="331"/>
      <c r="U82" s="330"/>
      <c r="V82" s="287"/>
      <c r="W82" s="285"/>
      <c r="X82" s="331"/>
      <c r="Y82" s="331"/>
      <c r="Z82" s="330"/>
      <c r="AA82" s="287"/>
      <c r="AB82" s="285"/>
      <c r="AC82" s="331"/>
      <c r="AD82" s="331"/>
      <c r="AE82" s="330"/>
      <c r="AF82" s="287">
        <f>AG82/30</f>
        <v>5</v>
      </c>
      <c r="AG82" s="285">
        <f>AH82+AI82+AJ82</f>
        <v>150</v>
      </c>
      <c r="AH82" s="331"/>
      <c r="AI82" s="331">
        <v>70</v>
      </c>
      <c r="AJ82" s="330">
        <v>80</v>
      </c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394"/>
    </row>
    <row r="83" spans="1:47" s="395" customFormat="1" ht="37.5" customHeight="1">
      <c r="A83" s="441">
        <f>A82+1</f>
        <v>56</v>
      </c>
      <c r="B83" s="410" t="s">
        <v>167</v>
      </c>
      <c r="C83" s="425" t="s">
        <v>151</v>
      </c>
      <c r="D83" s="426"/>
      <c r="E83" s="371">
        <f>F83/30</f>
        <v>5</v>
      </c>
      <c r="F83" s="308">
        <f>G83+K83</f>
        <v>150</v>
      </c>
      <c r="G83" s="308">
        <f>H83+J83</f>
        <v>70</v>
      </c>
      <c r="H83" s="333">
        <f>N83+S83+X83+AC83+AH83+AR82</f>
        <v>0</v>
      </c>
      <c r="I83" s="333"/>
      <c r="J83" s="333">
        <f t="shared" si="39"/>
        <v>70</v>
      </c>
      <c r="K83" s="334">
        <f t="shared" si="39"/>
        <v>80</v>
      </c>
      <c r="L83" s="307"/>
      <c r="M83" s="310"/>
      <c r="N83" s="427"/>
      <c r="O83" s="333"/>
      <c r="P83" s="334"/>
      <c r="Q83" s="307"/>
      <c r="R83" s="310"/>
      <c r="S83" s="333"/>
      <c r="T83" s="333"/>
      <c r="U83" s="334"/>
      <c r="V83" s="307"/>
      <c r="W83" s="310"/>
      <c r="X83" s="333"/>
      <c r="Y83" s="333"/>
      <c r="Z83" s="334"/>
      <c r="AA83" s="307"/>
      <c r="AB83" s="310"/>
      <c r="AC83" s="333"/>
      <c r="AD83" s="333"/>
      <c r="AE83" s="334"/>
      <c r="AF83" s="296">
        <f>AG83/30</f>
        <v>5</v>
      </c>
      <c r="AG83" s="299">
        <f>AH83+AI83+AJ83</f>
        <v>150</v>
      </c>
      <c r="AH83" s="344"/>
      <c r="AI83" s="344">
        <v>70</v>
      </c>
      <c r="AJ83" s="348">
        <v>80</v>
      </c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394"/>
    </row>
    <row r="84" spans="1:47" s="395" customFormat="1" ht="37.5" customHeight="1">
      <c r="A84" s="441">
        <f>A83+1</f>
        <v>57</v>
      </c>
      <c r="B84" s="410" t="s">
        <v>168</v>
      </c>
      <c r="C84" s="369" t="s">
        <v>151</v>
      </c>
      <c r="D84" s="370"/>
      <c r="E84" s="317">
        <f>F84/30</f>
        <v>5</v>
      </c>
      <c r="F84" s="282">
        <f>G84+K84</f>
        <v>150</v>
      </c>
      <c r="G84" s="282">
        <f>H84+J84</f>
        <v>70</v>
      </c>
      <c r="H84" s="344">
        <f>N84+S84+X84+AC84+AH84+AR83</f>
        <v>0</v>
      </c>
      <c r="I84" s="344"/>
      <c r="J84" s="344">
        <f t="shared" si="39"/>
        <v>70</v>
      </c>
      <c r="K84" s="348">
        <f t="shared" si="39"/>
        <v>80</v>
      </c>
      <c r="L84" s="296"/>
      <c r="M84" s="299"/>
      <c r="N84" s="372"/>
      <c r="O84" s="344"/>
      <c r="P84" s="348"/>
      <c r="Q84" s="296"/>
      <c r="R84" s="299"/>
      <c r="S84" s="344"/>
      <c r="T84" s="344"/>
      <c r="U84" s="348"/>
      <c r="V84" s="296"/>
      <c r="W84" s="299"/>
      <c r="X84" s="344"/>
      <c r="Y84" s="344"/>
      <c r="Z84" s="348"/>
      <c r="AA84" s="296"/>
      <c r="AB84" s="299"/>
      <c r="AC84" s="344"/>
      <c r="AD84" s="344"/>
      <c r="AE84" s="348"/>
      <c r="AF84" s="296">
        <f>AG84/30</f>
        <v>5</v>
      </c>
      <c r="AG84" s="299">
        <f>AH84+AI84+AJ84</f>
        <v>150</v>
      </c>
      <c r="AH84" s="344"/>
      <c r="AI84" s="344">
        <v>70</v>
      </c>
      <c r="AJ84" s="348">
        <v>80</v>
      </c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394"/>
    </row>
    <row r="85" spans="1:47" s="395" customFormat="1" ht="37.5" customHeight="1" thickBot="1">
      <c r="A85" s="441">
        <f>A84+1</f>
        <v>58</v>
      </c>
      <c r="B85" s="410" t="s">
        <v>169</v>
      </c>
      <c r="C85" s="369" t="s">
        <v>151</v>
      </c>
      <c r="D85" s="370"/>
      <c r="E85" s="402">
        <f>F85/30</f>
        <v>3</v>
      </c>
      <c r="F85" s="308">
        <f>G85+K85</f>
        <v>90</v>
      </c>
      <c r="G85" s="308">
        <f>H85+J85</f>
        <v>50</v>
      </c>
      <c r="H85" s="333">
        <f>N85+S85+X85+AC85+AH85+AR84</f>
        <v>0</v>
      </c>
      <c r="I85" s="333"/>
      <c r="J85" s="333">
        <f t="shared" si="39"/>
        <v>50</v>
      </c>
      <c r="K85" s="334">
        <f t="shared" si="39"/>
        <v>40</v>
      </c>
      <c r="L85" s="296"/>
      <c r="M85" s="299"/>
      <c r="N85" s="372"/>
      <c r="O85" s="344"/>
      <c r="P85" s="348"/>
      <c r="Q85" s="296"/>
      <c r="R85" s="299"/>
      <c r="S85" s="344"/>
      <c r="T85" s="344"/>
      <c r="U85" s="348"/>
      <c r="V85" s="296"/>
      <c r="W85" s="299"/>
      <c r="X85" s="344"/>
      <c r="Y85" s="344"/>
      <c r="Z85" s="348"/>
      <c r="AA85" s="296"/>
      <c r="AB85" s="299"/>
      <c r="AC85" s="344"/>
      <c r="AD85" s="344"/>
      <c r="AE85" s="348"/>
      <c r="AF85" s="296">
        <f>AG85/30</f>
        <v>3</v>
      </c>
      <c r="AG85" s="299">
        <f>AH85+AI85+AJ85</f>
        <v>90</v>
      </c>
      <c r="AH85" s="344"/>
      <c r="AI85" s="344">
        <v>50</v>
      </c>
      <c r="AJ85" s="348">
        <v>40</v>
      </c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394"/>
    </row>
    <row r="86" spans="1:47" s="395" customFormat="1" ht="24" customHeight="1" thickBot="1">
      <c r="A86" s="630" t="s">
        <v>5</v>
      </c>
      <c r="B86" s="631"/>
      <c r="C86" s="404">
        <v>4</v>
      </c>
      <c r="D86" s="422"/>
      <c r="E86" s="408">
        <f>SUM(E82:E85)</f>
        <v>18</v>
      </c>
      <c r="F86" s="406">
        <f>SUM(F82:F85)</f>
        <v>540</v>
      </c>
      <c r="G86" s="406">
        <f>SUM(G82:G85)</f>
        <v>260</v>
      </c>
      <c r="H86" s="406">
        <f>SUM(H82:H85)</f>
        <v>0</v>
      </c>
      <c r="I86" s="406">
        <f>SUM(I82:I82)</f>
        <v>0</v>
      </c>
      <c r="J86" s="406">
        <f>SUM(J82:J85)</f>
        <v>260</v>
      </c>
      <c r="K86" s="423">
        <f>SUM(K82:K85)</f>
        <v>280</v>
      </c>
      <c r="L86" s="383"/>
      <c r="M86" s="381"/>
      <c r="N86" s="381"/>
      <c r="O86" s="381"/>
      <c r="P86" s="384"/>
      <c r="Q86" s="409">
        <f aca="true" t="shared" si="40" ref="Q86:AE86">SUM(Q82:Q82)</f>
        <v>0</v>
      </c>
      <c r="R86" s="406">
        <f t="shared" si="40"/>
        <v>0</v>
      </c>
      <c r="S86" s="406">
        <f t="shared" si="40"/>
        <v>0</v>
      </c>
      <c r="T86" s="406">
        <f t="shared" si="40"/>
        <v>0</v>
      </c>
      <c r="U86" s="407">
        <f t="shared" si="40"/>
        <v>0</v>
      </c>
      <c r="V86" s="409">
        <f t="shared" si="40"/>
        <v>0</v>
      </c>
      <c r="W86" s="406">
        <f t="shared" si="40"/>
        <v>0</v>
      </c>
      <c r="X86" s="406">
        <f t="shared" si="40"/>
        <v>0</v>
      </c>
      <c r="Y86" s="406">
        <f t="shared" si="40"/>
        <v>0</v>
      </c>
      <c r="Z86" s="407">
        <f t="shared" si="40"/>
        <v>0</v>
      </c>
      <c r="AA86" s="409">
        <f t="shared" si="40"/>
        <v>0</v>
      </c>
      <c r="AB86" s="406">
        <f t="shared" si="40"/>
        <v>0</v>
      </c>
      <c r="AC86" s="406">
        <f t="shared" si="40"/>
        <v>0</v>
      </c>
      <c r="AD86" s="406">
        <f t="shared" si="40"/>
        <v>0</v>
      </c>
      <c r="AE86" s="407">
        <f t="shared" si="40"/>
        <v>0</v>
      </c>
      <c r="AF86" s="409">
        <f>SUM(AF82:AF85)</f>
        <v>18</v>
      </c>
      <c r="AG86" s="406">
        <f>SUM(AG82:AG85)</f>
        <v>540</v>
      </c>
      <c r="AH86" s="406">
        <f>SUM(AH82:AH82)</f>
        <v>0</v>
      </c>
      <c r="AI86" s="406">
        <f>SUM(AI82:AI85)</f>
        <v>260</v>
      </c>
      <c r="AJ86" s="407">
        <f>SUM(AJ82:AJ85)</f>
        <v>280</v>
      </c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394"/>
    </row>
    <row r="87" spans="1:47" s="395" customFormat="1" ht="19.5" customHeight="1" thickBot="1">
      <c r="A87" s="442"/>
      <c r="B87" s="442"/>
      <c r="C87" s="443"/>
      <c r="D87" s="444"/>
      <c r="E87" s="445"/>
      <c r="F87" s="446"/>
      <c r="G87" s="446"/>
      <c r="H87" s="446"/>
      <c r="I87" s="446"/>
      <c r="J87" s="446"/>
      <c r="K87" s="446"/>
      <c r="L87" s="447"/>
      <c r="M87" s="443"/>
      <c r="N87" s="443"/>
      <c r="O87" s="443"/>
      <c r="P87" s="443"/>
      <c r="Q87" s="446"/>
      <c r="R87" s="446"/>
      <c r="S87" s="446"/>
      <c r="T87" s="446"/>
      <c r="U87" s="446"/>
      <c r="V87" s="446"/>
      <c r="W87" s="446"/>
      <c r="X87" s="446"/>
      <c r="Y87" s="446"/>
      <c r="Z87" s="446"/>
      <c r="AA87" s="446"/>
      <c r="AB87" s="446"/>
      <c r="AC87" s="446"/>
      <c r="AD87" s="446"/>
      <c r="AE87" s="446"/>
      <c r="AF87" s="446"/>
      <c r="AG87" s="446"/>
      <c r="AH87" s="446"/>
      <c r="AI87" s="446"/>
      <c r="AJ87" s="446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394"/>
    </row>
    <row r="88" spans="1:47" s="395" customFormat="1" ht="19.5" customHeight="1" thickBot="1">
      <c r="A88" s="634" t="s">
        <v>172</v>
      </c>
      <c r="B88" s="634"/>
      <c r="C88" s="634"/>
      <c r="D88" s="634"/>
      <c r="E88" s="634"/>
      <c r="F88" s="634"/>
      <c r="G88" s="634"/>
      <c r="H88" s="634"/>
      <c r="I88" s="634"/>
      <c r="J88" s="634"/>
      <c r="K88" s="634"/>
      <c r="L88" s="634"/>
      <c r="M88" s="634"/>
      <c r="N88" s="634"/>
      <c r="O88" s="634"/>
      <c r="P88" s="634"/>
      <c r="Q88" s="634"/>
      <c r="R88" s="634"/>
      <c r="S88" s="634"/>
      <c r="T88" s="634"/>
      <c r="U88" s="634"/>
      <c r="V88" s="634"/>
      <c r="W88" s="634"/>
      <c r="X88" s="634"/>
      <c r="Y88" s="634"/>
      <c r="Z88" s="634"/>
      <c r="AA88" s="634"/>
      <c r="AB88" s="634"/>
      <c r="AC88" s="634"/>
      <c r="AD88" s="634"/>
      <c r="AE88" s="634"/>
      <c r="AF88" s="634"/>
      <c r="AG88" s="634"/>
      <c r="AH88" s="634"/>
      <c r="AI88" s="634"/>
      <c r="AJ88" s="634"/>
      <c r="AK88" s="448"/>
      <c r="AL88" s="449"/>
      <c r="AM88" s="449"/>
      <c r="AN88" s="449"/>
      <c r="AO88" s="449"/>
      <c r="AP88" s="449"/>
      <c r="AQ88" s="449"/>
      <c r="AR88" s="449"/>
      <c r="AS88" s="449"/>
      <c r="AT88" s="450"/>
      <c r="AU88" s="394"/>
    </row>
    <row r="89" spans="1:47" s="395" customFormat="1" ht="18.75" thickBot="1">
      <c r="A89" s="439">
        <f>A85+1</f>
        <v>59</v>
      </c>
      <c r="B89" s="451" t="s">
        <v>109</v>
      </c>
      <c r="C89" s="452"/>
      <c r="D89" s="341">
        <v>2</v>
      </c>
      <c r="E89" s="453"/>
      <c r="F89" s="283">
        <f>G89+K89</f>
        <v>160</v>
      </c>
      <c r="G89" s="454">
        <f>H89+J89</f>
        <v>30</v>
      </c>
      <c r="H89" s="340">
        <f>N89+S89+X89+AC89+AH89+AR88</f>
        <v>0</v>
      </c>
      <c r="I89" s="340"/>
      <c r="J89" s="340">
        <f>O89+T89+Y89+AD89+AI89+AS88</f>
        <v>30</v>
      </c>
      <c r="K89" s="341">
        <f>P89+U89+Z89+AE89+AJ89+AT88</f>
        <v>130</v>
      </c>
      <c r="L89" s="338"/>
      <c r="M89" s="339">
        <f>N89+O89+P89</f>
        <v>160</v>
      </c>
      <c r="N89" s="340"/>
      <c r="O89" s="340">
        <v>30</v>
      </c>
      <c r="P89" s="341">
        <v>130</v>
      </c>
      <c r="Q89" s="338"/>
      <c r="R89" s="339"/>
      <c r="S89" s="340"/>
      <c r="T89" s="340"/>
      <c r="U89" s="341"/>
      <c r="V89" s="452"/>
      <c r="W89" s="449"/>
      <c r="X89" s="449"/>
      <c r="Y89" s="449"/>
      <c r="Z89" s="450"/>
      <c r="AA89" s="448"/>
      <c r="AB89" s="449"/>
      <c r="AC89" s="449"/>
      <c r="AD89" s="449"/>
      <c r="AE89" s="455"/>
      <c r="AF89" s="452"/>
      <c r="AG89" s="449"/>
      <c r="AH89" s="449"/>
      <c r="AI89" s="449"/>
      <c r="AJ89" s="450"/>
      <c r="AK89" s="456"/>
      <c r="AL89" s="416"/>
      <c r="AM89" s="457"/>
      <c r="AN89" s="457"/>
      <c r="AO89" s="457"/>
      <c r="AP89" s="457"/>
      <c r="AQ89" s="458"/>
      <c r="AR89" s="457"/>
      <c r="AS89" s="457"/>
      <c r="AT89" s="459"/>
      <c r="AU89" s="394"/>
    </row>
    <row r="90" spans="1:47" s="395" customFormat="1" ht="19.5" thickBot="1">
      <c r="A90" s="630" t="s">
        <v>5</v>
      </c>
      <c r="B90" s="631"/>
      <c r="C90" s="460"/>
      <c r="D90" s="461">
        <v>2</v>
      </c>
      <c r="E90" s="448"/>
      <c r="F90" s="406">
        <f aca="true" t="shared" si="41" ref="F90:K90">SUM(F89:F89)</f>
        <v>160</v>
      </c>
      <c r="G90" s="406">
        <f t="shared" si="41"/>
        <v>30</v>
      </c>
      <c r="H90" s="406">
        <f t="shared" si="41"/>
        <v>0</v>
      </c>
      <c r="I90" s="406">
        <f t="shared" si="41"/>
        <v>0</v>
      </c>
      <c r="J90" s="406">
        <f t="shared" si="41"/>
        <v>30</v>
      </c>
      <c r="K90" s="423">
        <f t="shared" si="41"/>
        <v>130</v>
      </c>
      <c r="L90" s="409"/>
      <c r="M90" s="406">
        <f>SUM(M89:M89)</f>
        <v>160</v>
      </c>
      <c r="N90" s="406">
        <f>SUM(N89:N89)</f>
        <v>0</v>
      </c>
      <c r="O90" s="406">
        <f>SUM(O89:O89)</f>
        <v>30</v>
      </c>
      <c r="P90" s="407">
        <f>SUM(P89:P89)</f>
        <v>130</v>
      </c>
      <c r="Q90" s="409"/>
      <c r="R90" s="406"/>
      <c r="S90" s="406"/>
      <c r="T90" s="406"/>
      <c r="U90" s="407"/>
      <c r="V90" s="462"/>
      <c r="W90" s="463"/>
      <c r="X90" s="463"/>
      <c r="Y90" s="463"/>
      <c r="Z90" s="464"/>
      <c r="AA90" s="465"/>
      <c r="AB90" s="466"/>
      <c r="AC90" s="466"/>
      <c r="AD90" s="466"/>
      <c r="AE90" s="467"/>
      <c r="AF90" s="468"/>
      <c r="AG90" s="469"/>
      <c r="AH90" s="466"/>
      <c r="AI90" s="466"/>
      <c r="AJ90" s="470"/>
      <c r="AK90" s="394"/>
      <c r="AL90" s="394"/>
      <c r="AM90" s="394"/>
      <c r="AN90" s="394"/>
      <c r="AO90" s="394"/>
      <c r="AP90" s="394"/>
      <c r="AQ90" s="13"/>
      <c r="AR90" s="394"/>
      <c r="AS90" s="394"/>
      <c r="AT90" s="394"/>
      <c r="AU90" s="394"/>
    </row>
    <row r="91" spans="1:47" s="395" customFormat="1" ht="18.75" customHeight="1" thickBot="1">
      <c r="A91" s="57"/>
      <c r="B91" s="471"/>
      <c r="C91" s="443"/>
      <c r="D91" s="444"/>
      <c r="E91" s="443"/>
      <c r="F91" s="443"/>
      <c r="G91" s="443"/>
      <c r="H91" s="443"/>
      <c r="I91" s="443"/>
      <c r="J91" s="443"/>
      <c r="K91" s="430"/>
      <c r="L91" s="430"/>
      <c r="M91" s="430"/>
      <c r="N91" s="430"/>
      <c r="O91" s="430"/>
      <c r="P91" s="430"/>
      <c r="Q91" s="430"/>
      <c r="R91" s="430"/>
      <c r="S91" s="430"/>
      <c r="T91" s="430"/>
      <c r="U91" s="430"/>
      <c r="V91" s="443"/>
      <c r="W91" s="443"/>
      <c r="X91" s="443"/>
      <c r="Y91" s="443"/>
      <c r="Z91" s="430"/>
      <c r="AA91" s="472"/>
      <c r="AB91" s="394"/>
      <c r="AC91" s="394"/>
      <c r="AD91" s="394"/>
      <c r="AE91" s="394"/>
      <c r="AF91" s="394"/>
      <c r="AG91" s="394"/>
      <c r="AH91" s="394"/>
      <c r="AI91" s="394"/>
      <c r="AJ91" s="394"/>
      <c r="AK91" s="394"/>
      <c r="AL91" s="394"/>
      <c r="AM91" s="394"/>
      <c r="AN91" s="394"/>
      <c r="AO91" s="394"/>
      <c r="AP91" s="394"/>
      <c r="AQ91" s="13"/>
      <c r="AR91" s="394"/>
      <c r="AS91" s="394"/>
      <c r="AT91" s="394"/>
      <c r="AU91" s="394"/>
    </row>
    <row r="92" spans="1:47" s="395" customFormat="1" ht="19.5" thickBot="1">
      <c r="A92" s="641" t="s">
        <v>140</v>
      </c>
      <c r="B92" s="641"/>
      <c r="C92" s="641"/>
      <c r="D92" s="641"/>
      <c r="E92" s="641"/>
      <c r="F92" s="641"/>
      <c r="G92" s="641"/>
      <c r="H92" s="641"/>
      <c r="I92" s="641"/>
      <c r="J92" s="641"/>
      <c r="K92" s="641"/>
      <c r="L92" s="641"/>
      <c r="M92" s="641"/>
      <c r="N92" s="641"/>
      <c r="O92" s="641"/>
      <c r="P92" s="641"/>
      <c r="Q92" s="641"/>
      <c r="R92" s="641"/>
      <c r="S92" s="641"/>
      <c r="T92" s="641"/>
      <c r="U92" s="641"/>
      <c r="V92" s="641"/>
      <c r="W92" s="641"/>
      <c r="X92" s="641"/>
      <c r="Y92" s="641"/>
      <c r="Z92" s="641"/>
      <c r="AA92" s="641"/>
      <c r="AB92" s="641"/>
      <c r="AC92" s="641"/>
      <c r="AD92" s="641"/>
      <c r="AE92" s="641"/>
      <c r="AF92" s="641"/>
      <c r="AG92" s="641"/>
      <c r="AH92" s="641"/>
      <c r="AI92" s="641"/>
      <c r="AJ92" s="641"/>
      <c r="AK92" s="394"/>
      <c r="AL92" s="394"/>
      <c r="AM92" s="394"/>
      <c r="AN92" s="394"/>
      <c r="AO92" s="394"/>
      <c r="AP92" s="473">
        <v>4.5</v>
      </c>
      <c r="AQ92" s="474">
        <v>135</v>
      </c>
      <c r="AR92" s="474"/>
      <c r="AS92" s="474"/>
      <c r="AT92" s="475">
        <v>135</v>
      </c>
      <c r="AU92" s="394"/>
    </row>
    <row r="93" spans="1:47" s="395" customFormat="1" ht="19.5" thickBot="1">
      <c r="A93" s="439">
        <f>A89+1</f>
        <v>60</v>
      </c>
      <c r="B93" s="380" t="s">
        <v>136</v>
      </c>
      <c r="C93" s="381"/>
      <c r="D93" s="382"/>
      <c r="E93" s="383"/>
      <c r="F93" s="381">
        <v>30</v>
      </c>
      <c r="G93" s="381">
        <v>10</v>
      </c>
      <c r="H93" s="381">
        <v>10</v>
      </c>
      <c r="I93" s="381"/>
      <c r="J93" s="381"/>
      <c r="K93" s="384">
        <v>20</v>
      </c>
      <c r="L93" s="385"/>
      <c r="M93" s="386"/>
      <c r="N93" s="386"/>
      <c r="O93" s="386"/>
      <c r="P93" s="387"/>
      <c r="Q93" s="388"/>
      <c r="R93" s="386"/>
      <c r="S93" s="386"/>
      <c r="T93" s="386"/>
      <c r="U93" s="389"/>
      <c r="V93" s="390"/>
      <c r="W93" s="381">
        <v>30</v>
      </c>
      <c r="X93" s="381">
        <v>10</v>
      </c>
      <c r="Y93" s="381"/>
      <c r="Z93" s="387">
        <v>20</v>
      </c>
      <c r="AA93" s="391"/>
      <c r="AB93" s="392"/>
      <c r="AC93" s="392"/>
      <c r="AD93" s="392"/>
      <c r="AE93" s="393"/>
      <c r="AF93" s="383"/>
      <c r="AG93" s="381"/>
      <c r="AH93" s="381"/>
      <c r="AI93" s="381"/>
      <c r="AJ93" s="389"/>
      <c r="AK93" s="394"/>
      <c r="AL93" s="394"/>
      <c r="AM93" s="394"/>
      <c r="AN93" s="394"/>
      <c r="AO93" s="394"/>
      <c r="AP93" s="394"/>
      <c r="AQ93" s="13"/>
      <c r="AR93" s="394"/>
      <c r="AS93" s="394"/>
      <c r="AT93" s="394"/>
      <c r="AU93" s="394"/>
    </row>
    <row r="94" spans="1:47" s="241" customFormat="1" ht="18" customHeight="1" thickBot="1">
      <c r="A94" s="267"/>
      <c r="B94" s="268"/>
      <c r="C94" s="269"/>
      <c r="D94" s="270"/>
      <c r="E94" s="269"/>
      <c r="F94" s="269"/>
      <c r="G94" s="269"/>
      <c r="H94" s="269"/>
      <c r="I94" s="269"/>
      <c r="J94" s="269"/>
      <c r="K94" s="271"/>
      <c r="L94" s="271"/>
      <c r="M94" s="271"/>
      <c r="N94" s="271"/>
      <c r="O94" s="271"/>
      <c r="P94" s="271"/>
      <c r="Q94" s="271"/>
      <c r="R94" s="271"/>
      <c r="S94" s="271"/>
      <c r="T94" s="271"/>
      <c r="U94" s="271"/>
      <c r="V94" s="269"/>
      <c r="W94" s="269"/>
      <c r="X94" s="269"/>
      <c r="Y94" s="269"/>
      <c r="Z94" s="271"/>
      <c r="AA94" s="272"/>
      <c r="AB94" s="242"/>
      <c r="AC94" s="242"/>
      <c r="AD94" s="242"/>
      <c r="AE94" s="242"/>
      <c r="AF94" s="242"/>
      <c r="AG94" s="242"/>
      <c r="AH94" s="242"/>
      <c r="AI94" s="242"/>
      <c r="AJ94" s="242"/>
      <c r="AK94" s="275" t="e">
        <f>#REF!+AK29+AK57+AK73+AK78+AK89</f>
        <v>#REF!</v>
      </c>
      <c r="AL94" s="276" t="e">
        <f>#REF!+AL29+AL57+AL73+AL78+AL89</f>
        <v>#REF!</v>
      </c>
      <c r="AM94" s="240"/>
      <c r="AN94" s="240"/>
      <c r="AO94" s="240"/>
      <c r="AP94" s="277" t="e">
        <f>#REF!+AP29+AP57+AP73+AP78+AP89+AP92</f>
        <v>#REF!</v>
      </c>
      <c r="AQ94" s="276" t="e">
        <f>#REF!+AQ29+AQ57+AQ73+AQ78+AQ89+AQ92</f>
        <v>#REF!</v>
      </c>
      <c r="AR94" s="276" t="e">
        <f>#REF!+AR29+AR57+AR73+AR78+AR89</f>
        <v>#REF!</v>
      </c>
      <c r="AS94" s="276" t="e">
        <f>#REF!+AS29+AS57+AS73+AS78+AS89</f>
        <v>#REF!</v>
      </c>
      <c r="AT94" s="276" t="e">
        <f>#REF!+AT29+AT57+AT73+AT78+AT89+AT92</f>
        <v>#REF!</v>
      </c>
      <c r="AU94" s="240"/>
    </row>
    <row r="95" spans="1:47" s="54" customFormat="1" ht="37.5" customHeight="1" thickBot="1">
      <c r="A95" s="656" t="s">
        <v>4</v>
      </c>
      <c r="B95" s="657"/>
      <c r="C95" s="657"/>
      <c r="D95" s="657"/>
      <c r="E95" s="273">
        <f>E29+E57+E73+E62+E86+E90+E93+E79</f>
        <v>300</v>
      </c>
      <c r="F95" s="274">
        <f>F29+F57+F62+F73+F79+F86+F90+F93</f>
        <v>9190</v>
      </c>
      <c r="G95" s="274">
        <f>G29+G57+G62+G73+G79+G86+G90+G93</f>
        <v>5020</v>
      </c>
      <c r="H95" s="274">
        <f>H29+H57+H62+H73+H79+H86+H90+H93</f>
        <v>1052</v>
      </c>
      <c r="I95" s="274" t="e">
        <f>#REF!+I29+I57+I73+I90+I93</f>
        <v>#REF!</v>
      </c>
      <c r="J95" s="274">
        <f>J29+J57+J62+J73+J79+J86+J90+J93</f>
        <v>3968</v>
      </c>
      <c r="K95" s="274">
        <f>K29+K57+K62+K73+K79+K86+K90+K93</f>
        <v>4170</v>
      </c>
      <c r="L95" s="273">
        <f>L29+L57+L73+L62+L86+L90+L93+L79</f>
        <v>60</v>
      </c>
      <c r="M95" s="274">
        <f>M29+M57+M62+M73+M79+M86+M90+M93</f>
        <v>1960</v>
      </c>
      <c r="N95" s="274">
        <f>N29+N57+N62+N73+N79+N86+N90+N93</f>
        <v>230</v>
      </c>
      <c r="O95" s="274">
        <f>O29+O57+O62+O73+O79+O86+O90+O93</f>
        <v>810</v>
      </c>
      <c r="P95" s="274">
        <f>P29+P57+P62+P73+P79+P86+P90+P93</f>
        <v>920</v>
      </c>
      <c r="Q95" s="273">
        <f>Q29+Q57+Q73+Q62+Q86+Q90+Q93+Q79</f>
        <v>60</v>
      </c>
      <c r="R95" s="274">
        <f>R29+R57+R62+R73+R79+R86+R90+R93</f>
        <v>1800</v>
      </c>
      <c r="S95" s="274">
        <f>S29+S57+S62+S73+S79+S86+S90+S93</f>
        <v>236</v>
      </c>
      <c r="T95" s="274">
        <f>T29+T57+T62+T73+T79+T86+T90+T93</f>
        <v>734</v>
      </c>
      <c r="U95" s="274">
        <f>U29+U57+U62+U73+U79+U86+U90+U93</f>
        <v>830</v>
      </c>
      <c r="V95" s="273">
        <f>V29+V57+V73+V62+V86+V90+V93+V79</f>
        <v>60</v>
      </c>
      <c r="W95" s="274">
        <f>W29+W57+W62+W73+W79+W86+W90+W93</f>
        <v>1830</v>
      </c>
      <c r="X95" s="274">
        <f>X29+X57+X62+X73+X79+X86+X90+X93</f>
        <v>220</v>
      </c>
      <c r="Y95" s="274">
        <f>Y29+Y57+Y62+Y73+Y79+Y86+Y90+Y93</f>
        <v>780</v>
      </c>
      <c r="Z95" s="274">
        <f>Z29+Z57+Z62+Z73+Z79+Z86+Z90+Z93</f>
        <v>830</v>
      </c>
      <c r="AA95" s="273">
        <f>AA29+AA57+AA73+AA62+AA86+AA90+AA93+AA79</f>
        <v>60</v>
      </c>
      <c r="AB95" s="274">
        <f>AB29+AB57+AB62+AB73+AB79+AB86+AB90+AB93</f>
        <v>1800</v>
      </c>
      <c r="AC95" s="274">
        <f>AC29+AC57+AC62+AC73+AC79+AC86+AC90+AC93</f>
        <v>186</v>
      </c>
      <c r="AD95" s="274">
        <f>AD29+AD57+AD62+AD73+AD79+AD86+AD90+AD93</f>
        <v>834</v>
      </c>
      <c r="AE95" s="274">
        <f>AE29+AE57+AE62+AE73+AE79+AE86+AE90+AE93</f>
        <v>780</v>
      </c>
      <c r="AF95" s="273">
        <f>AF29+AF57+AF73+AF62+AF86+AF90+AF93+AF79</f>
        <v>60</v>
      </c>
      <c r="AG95" s="274">
        <f>AG29+AG57+AG62+AG73+AG79+AG86+AG90+AG93</f>
        <v>1800</v>
      </c>
      <c r="AH95" s="274">
        <f>AH29+AH57+AH62+AH73+AH79+AH86+AH90+AH93</f>
        <v>180</v>
      </c>
      <c r="AI95" s="274">
        <f>AI29+AI57+AI62+AI73+AI79+AI86+AI90+AI93</f>
        <v>810</v>
      </c>
      <c r="AJ95" s="274">
        <f>AJ29+AJ57+AJ62+AJ73+AJ79+AJ86+AJ90+AJ93</f>
        <v>810</v>
      </c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</row>
    <row r="96" spans="1:47" s="54" customFormat="1" ht="18.75" hidden="1">
      <c r="A96" s="428"/>
      <c r="B96" s="429"/>
      <c r="C96" s="429"/>
      <c r="D96" s="429"/>
      <c r="E96" s="429"/>
      <c r="F96" s="429"/>
      <c r="G96" s="430"/>
      <c r="H96" s="430"/>
      <c r="I96" s="430"/>
      <c r="J96" s="431"/>
      <c r="K96" s="432"/>
      <c r="L96" s="432"/>
      <c r="M96" s="432"/>
      <c r="N96" s="432"/>
      <c r="O96" s="432"/>
      <c r="P96" s="433"/>
      <c r="Q96" s="434"/>
      <c r="R96" s="434"/>
      <c r="S96" s="434"/>
      <c r="T96" s="434"/>
      <c r="U96" s="434"/>
      <c r="V96" s="435"/>
      <c r="W96" s="435"/>
      <c r="X96" s="435"/>
      <c r="Y96" s="435"/>
      <c r="Z96" s="435"/>
      <c r="AA96" s="14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</row>
    <row r="97" spans="1:47" s="54" customFormat="1" ht="18.75">
      <c r="A97" s="436"/>
      <c r="B97" s="429"/>
      <c r="C97" s="429"/>
      <c r="D97" s="429"/>
      <c r="E97" s="429"/>
      <c r="F97" s="429"/>
      <c r="G97" s="430"/>
      <c r="H97" s="430"/>
      <c r="I97" s="430"/>
      <c r="J97" s="431"/>
      <c r="K97" s="430"/>
      <c r="L97" s="430"/>
      <c r="M97" s="430"/>
      <c r="N97" s="430"/>
      <c r="O97" s="430"/>
      <c r="P97" s="430"/>
      <c r="Q97" s="437"/>
      <c r="R97" s="437"/>
      <c r="S97" s="437"/>
      <c r="T97" s="437"/>
      <c r="U97" s="437"/>
      <c r="V97" s="437"/>
      <c r="W97" s="437"/>
      <c r="X97" s="437"/>
      <c r="Y97" s="437"/>
      <c r="Z97" s="437"/>
      <c r="AA97" s="14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</row>
    <row r="98" spans="1:47" s="54" customFormat="1" ht="18.75">
      <c r="A98" s="642"/>
      <c r="B98" s="642"/>
      <c r="C98" s="643"/>
      <c r="D98" s="642"/>
      <c r="E98" s="431"/>
      <c r="F98" s="431"/>
      <c r="G98" s="430"/>
      <c r="H98" s="430"/>
      <c r="I98" s="430"/>
      <c r="J98" s="431"/>
      <c r="K98" s="430"/>
      <c r="L98" s="430"/>
      <c r="M98" s="430"/>
      <c r="N98" s="430"/>
      <c r="O98" s="430"/>
      <c r="P98" s="430"/>
      <c r="Q98" s="437"/>
      <c r="R98" s="437"/>
      <c r="S98" s="437"/>
      <c r="T98" s="437"/>
      <c r="U98" s="437"/>
      <c r="V98" s="437"/>
      <c r="W98" s="437"/>
      <c r="X98" s="437"/>
      <c r="Y98" s="437"/>
      <c r="Z98" s="437"/>
      <c r="AA98" s="14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</row>
    <row r="99" spans="1:47" s="54" customFormat="1" ht="36.75" customHeight="1">
      <c r="A99" s="644" t="s">
        <v>107</v>
      </c>
      <c r="B99" s="644"/>
      <c r="C99" s="644"/>
      <c r="D99" s="644"/>
      <c r="E99" s="644"/>
      <c r="F99" s="644"/>
      <c r="G99" s="644"/>
      <c r="H99" s="644"/>
      <c r="I99" s="644"/>
      <c r="J99" s="644"/>
      <c r="K99" s="644"/>
      <c r="L99" s="644"/>
      <c r="M99" s="644"/>
      <c r="N99" s="644"/>
      <c r="O99" s="644"/>
      <c r="P99" s="644"/>
      <c r="Q99" s="644"/>
      <c r="R99" s="644"/>
      <c r="S99" s="644"/>
      <c r="T99" s="644"/>
      <c r="U99" s="644"/>
      <c r="V99" s="644"/>
      <c r="W99" s="644"/>
      <c r="X99" s="644"/>
      <c r="Y99" s="644"/>
      <c r="Z99" s="644"/>
      <c r="AA99" s="644"/>
      <c r="AB99" s="644"/>
      <c r="AC99" s="644"/>
      <c r="AD99" s="644"/>
      <c r="AE99" s="644"/>
      <c r="AF99" s="644"/>
      <c r="AG99" s="644"/>
      <c r="AH99" s="644"/>
      <c r="AI99" s="644"/>
      <c r="AJ99" s="644"/>
      <c r="AK99" s="644"/>
      <c r="AL99" s="644"/>
      <c r="AM99" s="644"/>
      <c r="AN99" s="644"/>
      <c r="AO99" s="644"/>
      <c r="AP99" s="644"/>
      <c r="AQ99" s="644"/>
      <c r="AR99" s="644"/>
      <c r="AS99" s="644"/>
      <c r="AT99" s="644"/>
      <c r="AU99" s="13"/>
    </row>
    <row r="100" spans="1:47" s="54" customFormat="1" ht="18.75">
      <c r="A100" s="642"/>
      <c r="B100" s="642"/>
      <c r="C100" s="643"/>
      <c r="D100" s="642"/>
      <c r="E100" s="431"/>
      <c r="F100" s="431"/>
      <c r="G100" s="430"/>
      <c r="H100" s="430"/>
      <c r="I100" s="430"/>
      <c r="J100" s="431"/>
      <c r="K100" s="430"/>
      <c r="L100" s="430"/>
      <c r="M100" s="430"/>
      <c r="N100" s="430"/>
      <c r="O100" s="430"/>
      <c r="P100" s="430"/>
      <c r="Q100" s="437"/>
      <c r="R100" s="437"/>
      <c r="S100" s="437"/>
      <c r="T100" s="437"/>
      <c r="U100" s="437"/>
      <c r="V100" s="437"/>
      <c r="W100" s="437"/>
      <c r="X100" s="437"/>
      <c r="Y100" s="437"/>
      <c r="Z100" s="437"/>
      <c r="AA100" s="14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</row>
    <row r="101" spans="1:47" s="54" customFormat="1" ht="18.75">
      <c r="A101" s="642"/>
      <c r="B101" s="642"/>
      <c r="C101" s="643"/>
      <c r="D101" s="642"/>
      <c r="E101" s="430"/>
      <c r="F101" s="430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4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</row>
    <row r="102" spans="1:47" s="54" customFormat="1" ht="18.75">
      <c r="A102" s="16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5"/>
      <c r="AB102" s="14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</row>
    <row r="103" spans="1:47" s="54" customFormat="1" ht="17.25" customHeight="1">
      <c r="A103" s="16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5"/>
      <c r="AB103" s="14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</row>
    <row r="104" spans="1:47" s="54" customFormat="1" ht="9" customHeight="1">
      <c r="A104" s="16"/>
      <c r="B104" s="17" t="s">
        <v>1</v>
      </c>
      <c r="C104" s="18"/>
      <c r="D104" s="18"/>
      <c r="E104" s="18"/>
      <c r="F104" s="18"/>
      <c r="G104" s="18"/>
      <c r="H104" s="18"/>
      <c r="I104" s="18"/>
      <c r="J104" s="18"/>
      <c r="K104" s="19"/>
      <c r="L104" s="19"/>
      <c r="M104" s="19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7"/>
      <c r="AB104" s="20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</row>
    <row r="105" spans="1:47" s="54" customFormat="1" ht="18.75">
      <c r="A105" s="16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5"/>
      <c r="AB105" s="14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</row>
    <row r="106" spans="1:47" s="54" customFormat="1" ht="33.75" customHeight="1">
      <c r="A106" s="16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21"/>
      <c r="W106" s="13"/>
      <c r="X106" s="13"/>
      <c r="Y106" s="13"/>
      <c r="Z106" s="13"/>
      <c r="AA106" s="21"/>
      <c r="AB106" s="15"/>
      <c r="AC106" s="14"/>
      <c r="AD106" s="13"/>
      <c r="AE106" s="13"/>
      <c r="AF106" s="21"/>
      <c r="AG106" s="13"/>
      <c r="AH106" s="13"/>
      <c r="AI106" s="13"/>
      <c r="AJ106" s="13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13"/>
    </row>
    <row r="107" spans="1:47" s="54" customFormat="1" ht="18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</row>
    <row r="108" spans="1:29" s="13" customFormat="1" ht="18.75">
      <c r="A108" s="16"/>
      <c r="B108" s="22"/>
      <c r="C108" s="23"/>
      <c r="D108" s="23"/>
      <c r="E108" s="22"/>
      <c r="F108" s="22"/>
      <c r="G108" s="22"/>
      <c r="H108" s="22"/>
      <c r="I108" s="22"/>
      <c r="J108" s="23"/>
      <c r="K108" s="23"/>
      <c r="L108" s="23"/>
      <c r="M108" s="23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14"/>
    </row>
    <row r="109" spans="1:29" s="13" customFormat="1" ht="18.75">
      <c r="A109" s="16"/>
      <c r="B109" s="22"/>
      <c r="C109" s="25"/>
      <c r="D109" s="23"/>
      <c r="E109" s="22"/>
      <c r="F109" s="22"/>
      <c r="G109" s="22"/>
      <c r="H109" s="22"/>
      <c r="I109" s="22"/>
      <c r="J109" s="23"/>
      <c r="K109" s="23"/>
      <c r="L109" s="23"/>
      <c r="M109" s="23"/>
      <c r="N109" s="24"/>
      <c r="O109" s="24"/>
      <c r="P109" s="24"/>
      <c r="Q109" s="24"/>
      <c r="R109" s="24"/>
      <c r="S109" s="24"/>
      <c r="T109" s="24"/>
      <c r="U109" s="637"/>
      <c r="V109" s="637"/>
      <c r="W109" s="637"/>
      <c r="X109" s="637"/>
      <c r="Y109" s="637"/>
      <c r="Z109" s="637"/>
      <c r="AA109" s="24"/>
      <c r="AB109" s="24"/>
      <c r="AC109" s="14"/>
    </row>
    <row r="110" spans="1:29" s="13" customFormat="1" ht="18.75">
      <c r="A110" s="16"/>
      <c r="B110" s="22"/>
      <c r="C110" s="23"/>
      <c r="D110" s="23"/>
      <c r="E110" s="22"/>
      <c r="F110" s="22"/>
      <c r="G110" s="22"/>
      <c r="H110" s="22"/>
      <c r="I110" s="22"/>
      <c r="J110" s="23"/>
      <c r="K110" s="23"/>
      <c r="L110" s="23"/>
      <c r="M110" s="23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14"/>
    </row>
    <row r="111" spans="1:29" s="13" customFormat="1" ht="18" customHeight="1">
      <c r="A111" s="16"/>
      <c r="B111" s="26"/>
      <c r="C111" s="26"/>
      <c r="D111" s="26"/>
      <c r="E111" s="26"/>
      <c r="F111" s="27"/>
      <c r="G111" s="22"/>
      <c r="H111" s="22"/>
      <c r="I111" s="22"/>
      <c r="J111" s="23"/>
      <c r="K111" s="23"/>
      <c r="L111" s="23"/>
      <c r="M111" s="23"/>
      <c r="N111" s="24"/>
      <c r="O111" s="24"/>
      <c r="P111" s="637"/>
      <c r="Q111" s="637"/>
      <c r="R111" s="637"/>
      <c r="S111" s="637"/>
      <c r="T111" s="637"/>
      <c r="U111" s="637"/>
      <c r="V111" s="637"/>
      <c r="W111" s="637"/>
      <c r="X111" s="637"/>
      <c r="Y111" s="637"/>
      <c r="Z111" s="637"/>
      <c r="AA111" s="24"/>
      <c r="AB111" s="24"/>
      <c r="AC111" s="14"/>
    </row>
    <row r="112" spans="1:29" s="13" customFormat="1" ht="18.75">
      <c r="A112" s="16"/>
      <c r="B112" s="28"/>
      <c r="C112" s="28"/>
      <c r="D112" s="28"/>
      <c r="E112" s="28"/>
      <c r="F112" s="55"/>
      <c r="G112" s="22"/>
      <c r="H112" s="22"/>
      <c r="I112" s="22"/>
      <c r="J112" s="23"/>
      <c r="K112" s="23"/>
      <c r="L112" s="23"/>
      <c r="M112" s="23"/>
      <c r="N112" s="24"/>
      <c r="O112" s="24"/>
      <c r="P112" s="638" t="s">
        <v>1</v>
      </c>
      <c r="Q112" s="638"/>
      <c r="R112" s="638"/>
      <c r="S112" s="638"/>
      <c r="T112" s="638"/>
      <c r="U112" s="638"/>
      <c r="V112" s="638"/>
      <c r="W112" s="638"/>
      <c r="X112" s="638"/>
      <c r="Y112" s="638"/>
      <c r="Z112" s="638"/>
      <c r="AA112" s="24"/>
      <c r="AB112" s="24"/>
      <c r="AC112" s="14"/>
    </row>
    <row r="113" spans="1:29" s="13" customFormat="1" ht="18.75">
      <c r="A113" s="16"/>
      <c r="B113" s="22"/>
      <c r="C113" s="23"/>
      <c r="D113" s="23"/>
      <c r="E113" s="22"/>
      <c r="F113" s="22"/>
      <c r="G113" s="22"/>
      <c r="H113" s="22"/>
      <c r="I113" s="22"/>
      <c r="J113" s="23"/>
      <c r="K113" s="23"/>
      <c r="L113" s="23"/>
      <c r="M113" s="23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14"/>
    </row>
    <row r="114" spans="1:29" s="13" customFormat="1" ht="18.75">
      <c r="A114" s="16"/>
      <c r="B114" s="22"/>
      <c r="C114" s="29" t="s">
        <v>1</v>
      </c>
      <c r="D114" s="29"/>
      <c r="E114" s="29"/>
      <c r="F114" s="29"/>
      <c r="G114" s="29"/>
      <c r="H114" s="29"/>
      <c r="I114" s="29"/>
      <c r="J114" s="23"/>
      <c r="K114" s="23"/>
      <c r="L114" s="23"/>
      <c r="M114" s="23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655"/>
      <c r="AA114" s="655"/>
      <c r="AB114" s="24"/>
      <c r="AC114" s="14"/>
    </row>
    <row r="115" spans="1:29" s="13" customFormat="1" ht="18.75">
      <c r="A115" s="16"/>
      <c r="B115" s="22"/>
      <c r="C115" s="23"/>
      <c r="D115" s="23"/>
      <c r="E115" s="22"/>
      <c r="F115" s="22"/>
      <c r="G115" s="22"/>
      <c r="H115" s="22"/>
      <c r="I115" s="22"/>
      <c r="J115" s="23"/>
      <c r="K115" s="23"/>
      <c r="L115" s="23"/>
      <c r="M115" s="23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14"/>
    </row>
    <row r="116" spans="1:29" s="13" customFormat="1" ht="15.75">
      <c r="A116" s="8"/>
      <c r="B116" s="30"/>
      <c r="C116" s="31"/>
      <c r="D116" s="31"/>
      <c r="E116" s="30"/>
      <c r="F116" s="30"/>
      <c r="G116" s="30"/>
      <c r="H116" s="30"/>
      <c r="I116" s="30"/>
      <c r="J116" s="31"/>
      <c r="K116" s="31"/>
      <c r="L116" s="31"/>
      <c r="M116" s="31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14"/>
    </row>
    <row r="117" spans="1:29" s="13" customFormat="1" ht="15.75">
      <c r="A117" s="8"/>
      <c r="B117" s="30"/>
      <c r="C117" s="31"/>
      <c r="D117" s="31"/>
      <c r="E117" s="30"/>
      <c r="F117" s="30"/>
      <c r="G117" s="30"/>
      <c r="H117" s="30"/>
      <c r="I117" s="30"/>
      <c r="J117" s="31"/>
      <c r="K117" s="31"/>
      <c r="L117" s="31"/>
      <c r="M117" s="31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14"/>
    </row>
    <row r="118" spans="1:36" ht="15.75">
      <c r="A118" s="8"/>
      <c r="B118" s="30"/>
      <c r="C118" s="31"/>
      <c r="D118" s="31"/>
      <c r="E118" s="30"/>
      <c r="F118" s="30"/>
      <c r="G118" s="30"/>
      <c r="H118" s="30"/>
      <c r="I118" s="30"/>
      <c r="J118" s="31"/>
      <c r="K118" s="31"/>
      <c r="L118" s="31"/>
      <c r="M118" s="31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14"/>
      <c r="AD118" s="13"/>
      <c r="AE118" s="13"/>
      <c r="AF118" s="13"/>
      <c r="AG118" s="13"/>
      <c r="AH118" s="13"/>
      <c r="AI118" s="13"/>
      <c r="AJ118" s="13"/>
    </row>
    <row r="119" spans="1:29" ht="15">
      <c r="A119" s="8"/>
      <c r="B119" s="33"/>
      <c r="C119" s="34"/>
      <c r="D119" s="34"/>
      <c r="E119" s="33"/>
      <c r="F119" s="33"/>
      <c r="G119" s="33"/>
      <c r="H119" s="33"/>
      <c r="I119" s="33"/>
      <c r="J119" s="34"/>
      <c r="K119" s="34"/>
      <c r="L119" s="34"/>
      <c r="M119" s="34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9"/>
    </row>
    <row r="120" spans="1:29" ht="15">
      <c r="A120" s="8"/>
      <c r="B120" s="33"/>
      <c r="C120" s="34"/>
      <c r="D120" s="34"/>
      <c r="E120" s="33"/>
      <c r="F120" s="33"/>
      <c r="G120" s="33"/>
      <c r="H120" s="33"/>
      <c r="I120" s="33"/>
      <c r="J120" s="34"/>
      <c r="K120" s="34"/>
      <c r="L120" s="34"/>
      <c r="M120" s="34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9"/>
    </row>
    <row r="121" spans="1:29" ht="15">
      <c r="A121" s="8"/>
      <c r="B121" s="33"/>
      <c r="C121" s="34"/>
      <c r="D121" s="34"/>
      <c r="E121" s="33"/>
      <c r="F121" s="33"/>
      <c r="G121" s="33"/>
      <c r="H121" s="33"/>
      <c r="I121" s="33"/>
      <c r="J121" s="34"/>
      <c r="K121" s="34"/>
      <c r="L121" s="34"/>
      <c r="M121" s="34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9"/>
    </row>
    <row r="122" spans="1:29" ht="15">
      <c r="A122" s="8"/>
      <c r="B122" s="33"/>
      <c r="C122" s="34"/>
      <c r="D122" s="34"/>
      <c r="E122" s="33"/>
      <c r="F122" s="33"/>
      <c r="G122" s="33"/>
      <c r="H122" s="33"/>
      <c r="I122" s="33"/>
      <c r="J122" s="34"/>
      <c r="K122" s="34"/>
      <c r="L122" s="34"/>
      <c r="M122" s="34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9"/>
    </row>
    <row r="123" spans="1:29" ht="15">
      <c r="A123" s="8"/>
      <c r="B123" s="33"/>
      <c r="C123" s="34"/>
      <c r="D123" s="34"/>
      <c r="E123" s="33"/>
      <c r="F123" s="33"/>
      <c r="G123" s="33"/>
      <c r="H123" s="33"/>
      <c r="I123" s="33"/>
      <c r="J123" s="34"/>
      <c r="K123" s="34"/>
      <c r="L123" s="34"/>
      <c r="M123" s="34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9"/>
    </row>
    <row r="124" spans="1:29" ht="15">
      <c r="A124" s="8"/>
      <c r="B124" s="33"/>
      <c r="C124" s="34"/>
      <c r="D124" s="34"/>
      <c r="E124" s="33"/>
      <c r="F124" s="33"/>
      <c r="G124" s="33"/>
      <c r="H124" s="33"/>
      <c r="I124" s="33"/>
      <c r="J124" s="34"/>
      <c r="K124" s="34"/>
      <c r="L124" s="34"/>
      <c r="M124" s="34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9"/>
    </row>
    <row r="125" spans="1:29" ht="15">
      <c r="A125" s="8"/>
      <c r="B125" s="33"/>
      <c r="C125" s="34"/>
      <c r="D125" s="34"/>
      <c r="E125" s="33"/>
      <c r="F125" s="33"/>
      <c r="G125" s="33"/>
      <c r="H125" s="33"/>
      <c r="I125" s="33"/>
      <c r="J125" s="34"/>
      <c r="K125" s="34"/>
      <c r="L125" s="34"/>
      <c r="M125" s="34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9"/>
    </row>
    <row r="126" spans="1:29" ht="15">
      <c r="A126" s="8"/>
      <c r="B126" s="33"/>
      <c r="C126" s="34"/>
      <c r="D126" s="34"/>
      <c r="E126" s="33"/>
      <c r="F126" s="33"/>
      <c r="G126" s="33"/>
      <c r="H126" s="33"/>
      <c r="I126" s="33"/>
      <c r="J126" s="34"/>
      <c r="K126" s="34"/>
      <c r="L126" s="34"/>
      <c r="M126" s="34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9"/>
    </row>
    <row r="127" spans="1:29" ht="15">
      <c r="A127" s="8"/>
      <c r="B127" s="9"/>
      <c r="C127" s="10"/>
      <c r="D127" s="11"/>
      <c r="E127" s="10"/>
      <c r="F127" s="10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</row>
    <row r="128" spans="1:29" ht="15">
      <c r="A128" s="8"/>
      <c r="B128" s="9"/>
      <c r="C128" s="10"/>
      <c r="D128" s="11"/>
      <c r="E128" s="10"/>
      <c r="F128" s="10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36"/>
      <c r="AB128" s="36"/>
      <c r="AC128" s="9"/>
    </row>
    <row r="129" spans="1:35" ht="15.75">
      <c r="A129" s="8"/>
      <c r="B129" s="9"/>
      <c r="C129" s="10"/>
      <c r="D129" s="11"/>
      <c r="E129" s="10"/>
      <c r="F129" s="10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37"/>
      <c r="AC129" s="37"/>
      <c r="AD129" s="37"/>
      <c r="AE129" s="37"/>
      <c r="AF129" s="37"/>
      <c r="AG129" s="37"/>
      <c r="AH129" s="37"/>
      <c r="AI129" s="37"/>
    </row>
    <row r="130" spans="1:35" ht="15">
      <c r="A130" s="8"/>
      <c r="B130" s="9"/>
      <c r="C130" s="10"/>
      <c r="D130" s="11"/>
      <c r="E130" s="10"/>
      <c r="F130" s="10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10"/>
      <c r="AC130" s="10"/>
      <c r="AD130" s="38"/>
      <c r="AE130" s="38"/>
      <c r="AF130" s="38"/>
      <c r="AG130" s="38"/>
      <c r="AH130" s="38"/>
      <c r="AI130" s="38"/>
    </row>
    <row r="131" spans="1:35" ht="15">
      <c r="A131" s="8"/>
      <c r="B131" s="9"/>
      <c r="C131" s="10"/>
      <c r="D131" s="11"/>
      <c r="E131" s="10"/>
      <c r="F131" s="10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10"/>
      <c r="AC131" s="10"/>
      <c r="AD131" s="38"/>
      <c r="AE131" s="38"/>
      <c r="AF131" s="38"/>
      <c r="AG131" s="38"/>
      <c r="AH131" s="38"/>
      <c r="AI131" s="38"/>
    </row>
    <row r="132" spans="1:35" ht="15">
      <c r="A132" s="8"/>
      <c r="B132" s="9"/>
      <c r="C132" s="10"/>
      <c r="D132" s="11"/>
      <c r="E132" s="10"/>
      <c r="F132" s="10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10"/>
      <c r="AC132" s="10"/>
      <c r="AD132" s="38"/>
      <c r="AE132" s="38"/>
      <c r="AF132" s="38"/>
      <c r="AG132" s="38"/>
      <c r="AH132" s="38"/>
      <c r="AI132" s="38"/>
    </row>
  </sheetData>
  <sheetProtection/>
  <mergeCells count="84">
    <mergeCell ref="A2:AT2"/>
    <mergeCell ref="A4:A9"/>
    <mergeCell ref="C4:D5"/>
    <mergeCell ref="E4:K4"/>
    <mergeCell ref="E5:E9"/>
    <mergeCell ref="F5:F9"/>
    <mergeCell ref="G5:J5"/>
    <mergeCell ref="K5:K9"/>
    <mergeCell ref="L5:P5"/>
    <mergeCell ref="Q5:U5"/>
    <mergeCell ref="V5:Z5"/>
    <mergeCell ref="AA5:AE5"/>
    <mergeCell ref="AF5:AJ5"/>
    <mergeCell ref="AK5:AO5"/>
    <mergeCell ref="AP5:AT5"/>
    <mergeCell ref="C6:C9"/>
    <mergeCell ref="D6:D9"/>
    <mergeCell ref="G6:G9"/>
    <mergeCell ref="H6:H9"/>
    <mergeCell ref="I6:I9"/>
    <mergeCell ref="J6:J9"/>
    <mergeCell ref="L6:L9"/>
    <mergeCell ref="M6:M9"/>
    <mergeCell ref="N6:N9"/>
    <mergeCell ref="O6:O9"/>
    <mergeCell ref="P6:P9"/>
    <mergeCell ref="X6:X9"/>
    <mergeCell ref="Y6:Y9"/>
    <mergeCell ref="Z6:Z9"/>
    <mergeCell ref="AB6:AB9"/>
    <mergeCell ref="Q6:Q9"/>
    <mergeCell ref="R6:R9"/>
    <mergeCell ref="S6:S9"/>
    <mergeCell ref="T6:T9"/>
    <mergeCell ref="U6:U9"/>
    <mergeCell ref="V6:V9"/>
    <mergeCell ref="AP6:AP9"/>
    <mergeCell ref="AQ6:AQ9"/>
    <mergeCell ref="AT6:AT9"/>
    <mergeCell ref="A12:AJ12"/>
    <mergeCell ref="AJ6:AJ9"/>
    <mergeCell ref="AK6:AK9"/>
    <mergeCell ref="AL6:AL9"/>
    <mergeCell ref="AM6:AM9"/>
    <mergeCell ref="AN6:AN9"/>
    <mergeCell ref="AO6:AO9"/>
    <mergeCell ref="Z114:AA114"/>
    <mergeCell ref="A92:AJ92"/>
    <mergeCell ref="A95:D95"/>
    <mergeCell ref="A98:D98"/>
    <mergeCell ref="AE6:AE9"/>
    <mergeCell ref="A73:B73"/>
    <mergeCell ref="A75:AJ75"/>
    <mergeCell ref="AD6:AD9"/>
    <mergeCell ref="W6:W9"/>
    <mergeCell ref="AA6:AA9"/>
    <mergeCell ref="L4:AJ4"/>
    <mergeCell ref="A79:B79"/>
    <mergeCell ref="A90:B90"/>
    <mergeCell ref="AS6:AS9"/>
    <mergeCell ref="AF6:AF9"/>
    <mergeCell ref="AG6:AG9"/>
    <mergeCell ref="AH6:AH9"/>
    <mergeCell ref="AI6:AI9"/>
    <mergeCell ref="AR6:AR9"/>
    <mergeCell ref="AC6:AC9"/>
    <mergeCell ref="P111:Z111"/>
    <mergeCell ref="P112:Z112"/>
    <mergeCell ref="A13:AJ13"/>
    <mergeCell ref="A30:AJ30"/>
    <mergeCell ref="A63:AJ63"/>
    <mergeCell ref="A100:D100"/>
    <mergeCell ref="A101:D101"/>
    <mergeCell ref="A64:AJ64"/>
    <mergeCell ref="A99:AT99"/>
    <mergeCell ref="U109:Z109"/>
    <mergeCell ref="A57:B57"/>
    <mergeCell ref="A29:B29"/>
    <mergeCell ref="A86:B86"/>
    <mergeCell ref="A74:AJ74"/>
    <mergeCell ref="A81:AJ81"/>
    <mergeCell ref="A88:AJ88"/>
    <mergeCell ref="A62:B62"/>
    <mergeCell ref="A59:AJ59"/>
  </mergeCells>
  <printOptions horizontalCentered="1"/>
  <pageMargins left="0.1968503937007874" right="0.1968503937007874" top="0.3937007874015748" bottom="0.3937007874015748" header="0.5118110236220472" footer="0.2362204724409449"/>
  <pageSetup horizontalDpi="300" verticalDpi="3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ХарГАЖТ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Деканат АТС</dc:creator>
  <cp:keywords/>
  <dc:description/>
  <cp:lastModifiedBy>Volodymyr Khodorovskyi</cp:lastModifiedBy>
  <cp:lastPrinted>2021-02-17T18:04:49Z</cp:lastPrinted>
  <dcterms:created xsi:type="dcterms:W3CDTF">2000-05-12T07:53:26Z</dcterms:created>
  <dcterms:modified xsi:type="dcterms:W3CDTF">2021-02-19T17:23:42Z</dcterms:modified>
  <cp:category/>
  <cp:version/>
  <cp:contentType/>
  <cp:contentStatus/>
</cp:coreProperties>
</file>