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2640" windowWidth="20730" windowHeight="6630" tabRatio="846" activeTab="1"/>
  </bookViews>
  <sheets>
    <sheet name="Cтор. 1" sheetId="1" r:id="rId1"/>
    <sheet name="Стор. 2" sheetId="2" r:id="rId2"/>
  </sheets>
  <definedNames>
    <definedName name="_xlnm.Print_Area" localSheetId="1">'Стор. 2'!$A$1:$AT$102</definedName>
  </definedNames>
  <calcPr fullCalcOnLoad="1"/>
</workbook>
</file>

<file path=xl/sharedStrings.xml><?xml version="1.0" encoding="utf-8"?>
<sst xmlns="http://schemas.openxmlformats.org/spreadsheetml/2006/main" count="344" uniqueCount="187">
  <si>
    <t>заліків</t>
  </si>
  <si>
    <t xml:space="preserve"> Кількість заліків</t>
  </si>
  <si>
    <t xml:space="preserve"> </t>
  </si>
  <si>
    <t>Аудиторні</t>
  </si>
  <si>
    <t>лекції</t>
  </si>
  <si>
    <t xml:space="preserve"> Кількість курсових проектів і робіт</t>
  </si>
  <si>
    <t xml:space="preserve"> Кількість екзаменів</t>
  </si>
  <si>
    <t>ЗАГАЛЬНА КІЛЬКІСТЬ ГОДИН</t>
  </si>
  <si>
    <t>Всього</t>
  </si>
  <si>
    <r>
      <t>Начальник навчально-методичного відділу (управління)</t>
    </r>
    <r>
      <rPr>
        <sz val="14"/>
        <rFont val="Times New Roman"/>
        <family val="1"/>
      </rPr>
      <t xml:space="preserve"> </t>
    </r>
  </si>
  <si>
    <t>Кількість кредитів ECTS</t>
  </si>
  <si>
    <t>Загальний обсяг годин</t>
  </si>
  <si>
    <t>семінар.</t>
  </si>
  <si>
    <t>Підсумковий модульний контроль</t>
  </si>
  <si>
    <t>Кількість годин</t>
  </si>
  <si>
    <t>Самостійна робота</t>
  </si>
  <si>
    <t>І курс</t>
  </si>
  <si>
    <t>ІІ курс</t>
  </si>
  <si>
    <t>ІІІ курс</t>
  </si>
  <si>
    <t>V курс</t>
  </si>
  <si>
    <t>Розподіл за семестрами</t>
  </si>
  <si>
    <t xml:space="preserve"> НАЗВА НАВЧАЛЬНОЇ</t>
  </si>
  <si>
    <t>ДИСЦИПЛІНИ</t>
  </si>
  <si>
    <t>1 НОРМАТИВНІ НАВЧАЛЬНІ  ДИСЦИПЛІНИ</t>
  </si>
  <si>
    <t>Іноземна мова</t>
  </si>
  <si>
    <t>Латинська мова та медична термінологія</t>
  </si>
  <si>
    <t>Українська мова (за професійним спрямуванням)</t>
  </si>
  <si>
    <t>1</t>
  </si>
  <si>
    <t>Філософія</t>
  </si>
  <si>
    <t>Історія медицини</t>
  </si>
  <si>
    <t>Медична та біологічна фізика</t>
  </si>
  <si>
    <t>Медична хімія</t>
  </si>
  <si>
    <t>Біологічна та біоогранічна хімія</t>
  </si>
  <si>
    <t>Анатомія людини</t>
  </si>
  <si>
    <t>Гістологія, цитологія та ембріологія</t>
  </si>
  <si>
    <t>Фізіологія</t>
  </si>
  <si>
    <t>Мікробіологія, вірусологія та імунологія</t>
  </si>
  <si>
    <t>НАВЧАЛЬНИЙ   ПЛАН</t>
  </si>
  <si>
    <t>денна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</si>
  <si>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</si>
  <si>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</si>
  <si>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</si>
  <si>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</si>
  <si>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</si>
  <si>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</si>
  <si>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</si>
  <si>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</si>
  <si>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</si>
  <si>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</si>
  <si>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</si>
  <si>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</si>
  <si>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</si>
  <si>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</si>
  <si>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К</t>
  </si>
  <si>
    <t>І</t>
  </si>
  <si>
    <t>II</t>
  </si>
  <si>
    <t>ІІ</t>
  </si>
  <si>
    <t>III</t>
  </si>
  <si>
    <t>П</t>
  </si>
  <si>
    <t>ІІІ</t>
  </si>
  <si>
    <t>IV</t>
  </si>
  <si>
    <t>Позначення:</t>
  </si>
  <si>
    <t>Практики</t>
  </si>
  <si>
    <t>Канікули</t>
  </si>
  <si>
    <t>№ п/п</t>
  </si>
  <si>
    <t>Державна атестація</t>
  </si>
  <si>
    <t>Семестр</t>
  </si>
  <si>
    <t>Форма державної атестації</t>
  </si>
  <si>
    <t>8</t>
  </si>
  <si>
    <r>
      <t xml:space="preserve">         </t>
    </r>
    <r>
      <rPr>
        <sz val="18"/>
        <rFont val="Arial"/>
        <family val="2"/>
      </rPr>
      <t xml:space="preserve"> </t>
    </r>
  </si>
  <si>
    <t>МІНІСТЕРСТВО ОХОРОНИ ЗДОРОВЯ УКРАЇНИ</t>
  </si>
  <si>
    <t xml:space="preserve">Підготовки </t>
  </si>
  <si>
    <t xml:space="preserve">  з галузі знань</t>
  </si>
  <si>
    <t>Кваліфікація</t>
  </si>
  <si>
    <t>за спеціальністю</t>
  </si>
  <si>
    <t>Строк навчання</t>
  </si>
  <si>
    <t>Форма навчання</t>
  </si>
  <si>
    <t>на основі</t>
  </si>
  <si>
    <t>Лікар</t>
  </si>
  <si>
    <t>6 років</t>
  </si>
  <si>
    <t>V</t>
  </si>
  <si>
    <t>VI</t>
  </si>
  <si>
    <t>Ліцензійний іспит "Крок"</t>
  </si>
  <si>
    <t>ЗМ</t>
  </si>
  <si>
    <t>Теоретичне навчання</t>
  </si>
  <si>
    <t>ЛІ</t>
  </si>
  <si>
    <t>Форма № Н-3.01</t>
  </si>
  <si>
    <t>II. ЗВЕДЕНІ ДАНІ ПРО БЮДЖЕТ ЧАСУ, тижні</t>
  </si>
  <si>
    <t xml:space="preserve">                                                                          І. ГРАФІК НАВЧАЛЬНОГО ПРОЦЕСУ</t>
  </si>
  <si>
    <t>Практика</t>
  </si>
  <si>
    <t>Ліцензійні іспити</t>
  </si>
  <si>
    <t>Разом</t>
  </si>
  <si>
    <t>Термін для завершення вивчення окремих модулів</t>
  </si>
  <si>
    <t>Термін для завершення вивчення модулів</t>
  </si>
  <si>
    <t>ІІІ. ПРАКТИКА</t>
  </si>
  <si>
    <t>Назва практики</t>
  </si>
  <si>
    <t>Тижні</t>
  </si>
  <si>
    <t>Догляд за хворими (практика)</t>
  </si>
  <si>
    <t>Сестринська практика</t>
  </si>
  <si>
    <t>*</t>
  </si>
  <si>
    <t>Виробнича лікарська практика</t>
  </si>
  <si>
    <t>10</t>
  </si>
  <si>
    <t>4</t>
  </si>
  <si>
    <t>* - упродовж навчального року</t>
  </si>
  <si>
    <t>Назва навчальної дисципліни</t>
  </si>
  <si>
    <t>V. ПЛАН НАВЧАЛЬНОГО ПРОЦЕСУ</t>
  </si>
  <si>
    <t xml:space="preserve">Патоморфологія </t>
  </si>
  <si>
    <t xml:space="preserve">Патофізіологія </t>
  </si>
  <si>
    <t xml:space="preserve">Фармакологія </t>
  </si>
  <si>
    <t>Гігієна та екологія</t>
  </si>
  <si>
    <t>Пропедевтика внутрішньої медицини</t>
  </si>
  <si>
    <t xml:space="preserve">Пропедевтика педіатрії </t>
  </si>
  <si>
    <t>Радіологія</t>
  </si>
  <si>
    <t xml:space="preserve">Педіатрія </t>
  </si>
  <si>
    <t>Хірургія</t>
  </si>
  <si>
    <t>Акушерство і гінекологія</t>
  </si>
  <si>
    <t>Фтизіатрія</t>
  </si>
  <si>
    <t>Урологія</t>
  </si>
  <si>
    <t>Оториноларингологія</t>
  </si>
  <si>
    <t>Офтальмологія</t>
  </si>
  <si>
    <t xml:space="preserve">Неврологія </t>
  </si>
  <si>
    <t>Медична психологія</t>
  </si>
  <si>
    <t>Психіатрія, наркологія</t>
  </si>
  <si>
    <t>Дерматологія, венерологія</t>
  </si>
  <si>
    <t>Фізична реабілітація, спортивна медицина</t>
  </si>
  <si>
    <t>Інфекційні хвороби</t>
  </si>
  <si>
    <t>Травматологія і ортопедія</t>
  </si>
  <si>
    <t>Анестезіологія та інтенсивна терапія</t>
  </si>
  <si>
    <t>Екстрена та невідкладна медична допомога</t>
  </si>
  <si>
    <t>Загальна практика (сімейна медицина)</t>
  </si>
  <si>
    <t xml:space="preserve">Розподіл годин на за курсами </t>
  </si>
  <si>
    <t>IV курс</t>
  </si>
  <si>
    <t>VІ курс</t>
  </si>
  <si>
    <t>практич / сем</t>
  </si>
  <si>
    <t xml:space="preserve"> кредитів ECTS</t>
  </si>
  <si>
    <t xml:space="preserve">Сам. </t>
  </si>
  <si>
    <t>2 ВИБІРКОВА ЧАСТИНА</t>
  </si>
  <si>
    <t>Проректор з науково-педагогічної роботи                                                                                                                       І.В.Геруш</t>
  </si>
  <si>
    <t>ECTS</t>
  </si>
  <si>
    <t>Фізичне виховання</t>
  </si>
  <si>
    <t>повної загальної середньої освіти</t>
  </si>
  <si>
    <t>магістра</t>
  </si>
  <si>
    <t>222 Медицина</t>
  </si>
  <si>
    <t>22 Охорона здоров`я</t>
  </si>
  <si>
    <t>Підготовка офіцерів запасу галузі знань "Охорона здоров'я". Спеціальність "Медицина"</t>
  </si>
  <si>
    <t>Соціальна медицина, громадське здоров'я</t>
  </si>
  <si>
    <t>Загальна хірургія</t>
  </si>
  <si>
    <t>Судова медицина. Медичне право України</t>
  </si>
  <si>
    <t>Епідеміологія та принципи доказової медицини</t>
  </si>
  <si>
    <t>Онкологія та радіаційна медицина</t>
  </si>
  <si>
    <t>Безпека життєдіяльності; основи біоетики та біобезпеки</t>
  </si>
  <si>
    <t>4,8,10</t>
  </si>
  <si>
    <t>Внутрішня медицина з професійними та інфекційними хворобами</t>
  </si>
  <si>
    <t>Хірургія, у т.ч. з дитячою хірургією</t>
  </si>
  <si>
    <t>Гігієна, соціальна медицина, громадське здоров’я</t>
  </si>
  <si>
    <t>Педіатрія з дитячими інфекційними хворобами</t>
  </si>
  <si>
    <t>Внутрішня медицина</t>
  </si>
  <si>
    <t>Атестація</t>
  </si>
  <si>
    <t>А</t>
  </si>
  <si>
    <t>ОС(П)КІ</t>
  </si>
  <si>
    <t>Крок 1</t>
  </si>
  <si>
    <t>Крок 2</t>
  </si>
  <si>
    <t>Медична біологія та молекулярна біологія</t>
  </si>
  <si>
    <t>Курс за вибором 1.1</t>
  </si>
  <si>
    <t>Курс за вибором 1.2</t>
  </si>
  <si>
    <t>Англійська мова (за професійним спрямуванням)</t>
  </si>
  <si>
    <t>3 ПРАКТИКА</t>
  </si>
  <si>
    <t>Курс за вибором 2.1</t>
  </si>
  <si>
    <t>Курс за вибором 2.2</t>
  </si>
  <si>
    <t xml:space="preserve">Курс за вибором 2.3 </t>
  </si>
  <si>
    <t xml:space="preserve">Курс за вибором 2.4 </t>
  </si>
  <si>
    <t>1.1 Загальна підготовка</t>
  </si>
  <si>
    <t>1.2 Професійна підготовка</t>
  </si>
  <si>
    <t>8,10, 12</t>
  </si>
  <si>
    <t xml:space="preserve">Курс за вибором 3.1 </t>
  </si>
  <si>
    <t xml:space="preserve">Курс за вибором 4.1 </t>
  </si>
  <si>
    <t xml:space="preserve">Курс за вибором 5.1 </t>
  </si>
  <si>
    <t xml:space="preserve">Курс за вибором 6.1 </t>
  </si>
  <si>
    <t>Курс за вибором 6.2</t>
  </si>
  <si>
    <t xml:space="preserve">Курс за вибором 6.3 </t>
  </si>
  <si>
    <t>ВДНЗ України "БУКОВИНСЬКИЙ ДЕРЖАВНИЙ МЕДИЧНИЙ УНІВЕРСИТЕТ"</t>
  </si>
  <si>
    <t>ліцензійний іспит</t>
  </si>
  <si>
    <t>IV. АТЕСТАЦІЯ</t>
  </si>
  <si>
    <t>4 ІНШЕ</t>
  </si>
  <si>
    <t>5АТЕСТАЦІЯ</t>
  </si>
  <si>
    <t>ЛІІ</t>
  </si>
  <si>
    <t>Англійська мова професійного спрямування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</si>
</sst>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???0_-;\-* #,##0_-;\ &quot;-&quot;_-;_-@_-"/>
    <numFmt numFmtId="181" formatCode="_-* #,##0_-;\-* #,##0_-;\ &quot;-&quot;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_-;\-* #,##0_-;\ &quot;&quot;_-;_-@_-"/>
    <numFmt numFmtId="186" formatCode="_-* #,##0_-;\-* #,##0_-;\ &quot; &quot;_-;_-@_-"/>
    <numFmt numFmtId="187" formatCode="_-* #,##0_-;\-* #,##0_-;\ &quot;&quot;"/>
    <numFmt numFmtId="188" formatCode="_-* #,##0;\-* #,##0_-;\ &quot;&quot;"/>
    <numFmt numFmtId="189" formatCode="#,##0;\-* #,##0_-;\ &quot;&quot;"/>
    <numFmt numFmtId="190" formatCode="#,##0;\-* #,##0_-;\ &quot;&quot;_-;_-@_-"/>
    <numFmt numFmtId="191" formatCode="#,##0;\-* #,##0_-;\ &quot;-&quot;"/>
    <numFmt numFmtId="192" formatCode="#,##0_-;\-* #,##0_-;\ &quot;&quot;_-;_-@_-"/>
    <numFmt numFmtId="193" formatCode="000000"/>
    <numFmt numFmtId="194" formatCode="0.000"/>
    <numFmt numFmtId="195" formatCode="0.0"/>
    <numFmt numFmtId="196" formatCode="#,##0.0_-;\-* #,##0.0_-;\ &quot;&quot;_-;_-@_-"/>
    <numFmt numFmtId="197" formatCode="#,##0.00_-;\-* #,##0.00_-;\ &quot;&quot;_-;_-@_-"/>
    <numFmt numFmtId="198" formatCode="[$€-2]\ ###,000_);[Red]\([$€-2]\ ###,000\)"/>
    <numFmt numFmtId="199" formatCode="#,##0.0_ ;\-#,##0.0\ "/>
    <numFmt numFmtId="200" formatCode="#,##0.00_ ;\-#,##0.00\ "/>
    <numFmt numFmtId="201" formatCode="#,##0_ ;\-#,##0\ "/>
  </numFmts>
  <fonts count="93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 Cyr"/>
      <family val="2"/>
    </font>
    <font>
      <b/>
      <i/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sz val="13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.5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607">
    <xf numFmtId="0" fontId="0" fillId="0" borderId="0" xfId="0" applyAlignment="1">
      <alignment/>
    </xf>
    <xf numFmtId="0" fontId="14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vertical="top"/>
      <protection/>
    </xf>
    <xf numFmtId="0" fontId="17" fillId="0" borderId="0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3" fillId="0" borderId="0" xfId="0" applyNumberFormat="1" applyFont="1" applyBorder="1" applyAlignment="1" applyProtection="1">
      <alignment horizontal="left"/>
      <protection/>
    </xf>
    <xf numFmtId="49" fontId="13" fillId="0" borderId="0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49" fontId="13" fillId="0" borderId="0" xfId="0" applyNumberFormat="1" applyFont="1" applyBorder="1" applyAlignment="1" applyProtection="1">
      <alignment horizontal="center"/>
      <protection/>
    </xf>
    <xf numFmtId="0" fontId="21" fillId="0" borderId="10" xfId="0" applyFont="1" applyBorder="1" applyAlignment="1">
      <alignment horizontal="left"/>
    </xf>
    <xf numFmtId="0" fontId="13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49" fontId="19" fillId="0" borderId="0" xfId="0" applyNumberFormat="1" applyFont="1" applyBorder="1" applyAlignment="1" applyProtection="1">
      <alignment horizontal="left"/>
      <protection/>
    </xf>
    <xf numFmtId="0" fontId="19" fillId="0" borderId="0" xfId="0" applyNumberFormat="1" applyFont="1" applyBorder="1" applyAlignment="1" applyProtection="1">
      <alignment horizontal="left"/>
      <protection/>
    </xf>
    <xf numFmtId="0" fontId="13" fillId="0" borderId="11" xfId="0" applyFont="1" applyBorder="1" applyAlignment="1" applyProtection="1">
      <alignment horizontal="left"/>
      <protection/>
    </xf>
    <xf numFmtId="0" fontId="13" fillId="0" borderId="11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9" fillId="0" borderId="0" xfId="0" applyNumberFormat="1" applyFont="1" applyBorder="1" applyAlignment="1" applyProtection="1">
      <alignment horizontal="left" vertical="top" wrapText="1"/>
      <protection/>
    </xf>
    <xf numFmtId="0" fontId="17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49" fontId="2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 vertical="center"/>
      <protection/>
    </xf>
    <xf numFmtId="49" fontId="22" fillId="0" borderId="0" xfId="0" applyNumberFormat="1" applyFont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horizontal="left" wrapText="1"/>
    </xf>
    <xf numFmtId="0" fontId="2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49" fontId="13" fillId="0" borderId="0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left" vertical="top"/>
      <protection/>
    </xf>
    <xf numFmtId="0" fontId="19" fillId="0" borderId="10" xfId="0" applyNumberFormat="1" applyFont="1" applyBorder="1" applyAlignment="1" applyProtection="1">
      <alignment horizontal="center"/>
      <protection/>
    </xf>
    <xf numFmtId="0" fontId="13" fillId="0" borderId="10" xfId="0" applyNumberFormat="1" applyFont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3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horizontal="center" vertical="top"/>
      <protection/>
    </xf>
    <xf numFmtId="49" fontId="22" fillId="0" borderId="11" xfId="0" applyNumberFormat="1" applyFont="1" applyBorder="1" applyAlignment="1" applyProtection="1">
      <alignment horizontal="left" vertical="center"/>
      <protection/>
    </xf>
    <xf numFmtId="0" fontId="19" fillId="0" borderId="11" xfId="0" applyFont="1" applyBorder="1" applyAlignment="1" applyProtection="1">
      <alignment horizontal="left"/>
      <protection/>
    </xf>
    <xf numFmtId="0" fontId="13" fillId="0" borderId="11" xfId="0" applyNumberFormat="1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49" fontId="13" fillId="0" borderId="10" xfId="0" applyNumberFormat="1" applyFont="1" applyBorder="1" applyAlignment="1" applyProtection="1">
      <alignment horizontal="left"/>
      <protection/>
    </xf>
    <xf numFmtId="0" fontId="13" fillId="0" borderId="10" xfId="0" applyFont="1" applyBorder="1" applyAlignment="1" applyProtection="1">
      <alignment horizontal="left"/>
      <protection/>
    </xf>
    <xf numFmtId="49" fontId="13" fillId="0" borderId="1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19" fillId="0" borderId="11" xfId="0" applyNumberFormat="1" applyFont="1" applyBorder="1" applyAlignment="1" applyProtection="1">
      <alignment horizontal="left"/>
      <protection/>
    </xf>
    <xf numFmtId="49" fontId="13" fillId="0" borderId="11" xfId="0" applyNumberFormat="1" applyFont="1" applyBorder="1" applyAlignment="1" applyProtection="1">
      <alignment horizontal="left"/>
      <protection/>
    </xf>
    <xf numFmtId="49" fontId="13" fillId="0" borderId="11" xfId="0" applyNumberFormat="1" applyFont="1" applyBorder="1" applyAlignment="1" applyProtection="1">
      <alignment horizontal="center"/>
      <protection/>
    </xf>
    <xf numFmtId="0" fontId="23" fillId="0" borderId="11" xfId="0" applyFont="1" applyBorder="1" applyAlignment="1">
      <alignment horizontal="left" wrapText="1"/>
    </xf>
    <xf numFmtId="0" fontId="19" fillId="0" borderId="1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0" fontId="4" fillId="0" borderId="23" xfId="0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5" xfId="0" applyNumberFormat="1" applyFont="1" applyBorder="1" applyAlignment="1" applyProtection="1">
      <alignment horizontal="center" vertical="center" wrapText="1"/>
      <protection/>
    </xf>
    <xf numFmtId="0" fontId="4" fillId="0" borderId="26" xfId="0" applyNumberFormat="1" applyFont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5" xfId="0" applyNumberFormat="1" applyFont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/>
    </xf>
    <xf numFmtId="0" fontId="4" fillId="0" borderId="24" xfId="0" applyNumberFormat="1" applyFont="1" applyBorder="1" applyAlignment="1" applyProtection="1">
      <alignment horizontal="center" vertical="center"/>
      <protection/>
    </xf>
    <xf numFmtId="0" fontId="4" fillId="0" borderId="26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29" xfId="0" applyNumberFormat="1" applyFont="1" applyBorder="1" applyAlignment="1" applyProtection="1">
      <alignment horizontal="center" vertical="center" wrapText="1"/>
      <protection/>
    </xf>
    <xf numFmtId="0" fontId="4" fillId="0" borderId="30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4" fillId="0" borderId="31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0" fontId="7" fillId="0" borderId="16" xfId="0" applyNumberFormat="1" applyFont="1" applyBorder="1" applyAlignment="1" applyProtection="1">
      <alignment horizontal="center" vertical="center"/>
      <protection/>
    </xf>
    <xf numFmtId="0" fontId="7" fillId="0" borderId="17" xfId="0" applyNumberFormat="1" applyFont="1" applyBorder="1" applyAlignment="1" applyProtection="1">
      <alignment horizontal="center" vertical="center"/>
      <protection/>
    </xf>
    <xf numFmtId="0" fontId="7" fillId="0" borderId="18" xfId="0" applyNumberFormat="1" applyFont="1" applyBorder="1" applyAlignment="1" applyProtection="1">
      <alignment horizontal="center" vertical="center"/>
      <protection/>
    </xf>
    <xf numFmtId="0" fontId="7" fillId="0" borderId="23" xfId="0" applyNumberFormat="1" applyFont="1" applyBorder="1" applyAlignment="1" applyProtection="1">
      <alignment horizontal="center" vertical="center"/>
      <protection/>
    </xf>
    <xf numFmtId="0" fontId="7" fillId="0" borderId="22" xfId="0" applyNumberFormat="1" applyFont="1" applyBorder="1" applyAlignment="1" applyProtection="1">
      <alignment horizontal="center" vertical="center"/>
      <protection/>
    </xf>
    <xf numFmtId="0" fontId="7" fillId="0" borderId="14" xfId="0" applyNumberFormat="1" applyFont="1" applyBorder="1" applyAlignment="1" applyProtection="1">
      <alignment horizontal="center" vertical="center"/>
      <protection/>
    </xf>
    <xf numFmtId="0" fontId="7" fillId="0" borderId="20" xfId="0" applyNumberFormat="1" applyFont="1" applyBorder="1" applyAlignment="1" applyProtection="1">
      <alignment horizontal="center" vertical="center"/>
      <protection/>
    </xf>
    <xf numFmtId="0" fontId="7" fillId="0" borderId="21" xfId="0" applyNumberFormat="1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26" xfId="0" applyNumberFormat="1" applyFont="1" applyBorder="1" applyAlignment="1" applyProtection="1">
      <alignment horizontal="center" vertical="center"/>
      <protection/>
    </xf>
    <xf numFmtId="0" fontId="7" fillId="0" borderId="27" xfId="0" applyNumberFormat="1" applyFont="1" applyBorder="1" applyAlignment="1" applyProtection="1">
      <alignment horizontal="center" vertical="center"/>
      <protection/>
    </xf>
    <xf numFmtId="0" fontId="7" fillId="0" borderId="25" xfId="0" applyNumberFormat="1" applyFont="1" applyBorder="1" applyAlignment="1" applyProtection="1">
      <alignment horizontal="center" vertical="center"/>
      <protection/>
    </xf>
    <xf numFmtId="0" fontId="7" fillId="0" borderId="28" xfId="0" applyNumberFormat="1" applyFont="1" applyBorder="1" applyAlignment="1" applyProtection="1">
      <alignment horizontal="center" vertical="center"/>
      <protection/>
    </xf>
    <xf numFmtId="0" fontId="7" fillId="0" borderId="24" xfId="0" applyNumberFormat="1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7" fillId="0" borderId="31" xfId="0" applyNumberFormat="1" applyFont="1" applyBorder="1" applyAlignment="1" applyProtection="1">
      <alignment horizontal="center" vertical="center"/>
      <protection/>
    </xf>
    <xf numFmtId="0" fontId="7" fillId="0" borderId="12" xfId="0" applyNumberFormat="1" applyFont="1" applyBorder="1" applyAlignment="1" applyProtection="1">
      <alignment horizontal="center" vertical="center"/>
      <protection/>
    </xf>
    <xf numFmtId="0" fontId="7" fillId="0" borderId="13" xfId="0" applyNumberFormat="1" applyFont="1" applyBorder="1" applyAlignment="1" applyProtection="1">
      <alignment horizontal="center" vertical="center"/>
      <protection/>
    </xf>
    <xf numFmtId="0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7" fillId="0" borderId="14" xfId="0" applyNumberFormat="1" applyFont="1" applyBorder="1" applyAlignment="1" applyProtection="1">
      <alignment horizontal="left" vertical="center"/>
      <protection/>
    </xf>
    <xf numFmtId="0" fontId="7" fillId="0" borderId="0" xfId="0" applyNumberFormat="1" applyFont="1" applyBorder="1" applyAlignment="1" applyProtection="1">
      <alignment horizontal="left" vertical="center"/>
      <protection/>
    </xf>
    <xf numFmtId="0" fontId="20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192" fontId="7" fillId="33" borderId="0" xfId="0" applyNumberFormat="1" applyFont="1" applyFill="1" applyBorder="1" applyAlignment="1" applyProtection="1">
      <alignment vertical="center"/>
      <protection/>
    </xf>
    <xf numFmtId="192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192" fontId="2" fillId="33" borderId="0" xfId="0" applyNumberFormat="1" applyFont="1" applyFill="1" applyBorder="1" applyAlignment="1" applyProtection="1">
      <alignment vertical="center"/>
      <protection/>
    </xf>
    <xf numFmtId="192" fontId="1" fillId="33" borderId="0" xfId="0" applyNumberFormat="1" applyFont="1" applyFill="1" applyBorder="1" applyAlignment="1" applyProtection="1">
      <alignment vertical="center"/>
      <protection/>
    </xf>
    <xf numFmtId="192" fontId="13" fillId="33" borderId="0" xfId="0" applyNumberFormat="1" applyFont="1" applyFill="1" applyBorder="1" applyAlignment="1" applyProtection="1">
      <alignment horizontal="center" vertical="center"/>
      <protection/>
    </xf>
    <xf numFmtId="192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192" fontId="3" fillId="33" borderId="0" xfId="0" applyNumberFormat="1" applyFont="1" applyFill="1" applyBorder="1" applyAlignment="1" applyProtection="1">
      <alignment vertical="center"/>
      <protection/>
    </xf>
    <xf numFmtId="192" fontId="26" fillId="33" borderId="37" xfId="0" applyNumberFormat="1" applyFont="1" applyFill="1" applyBorder="1" applyAlignment="1" applyProtection="1">
      <alignment horizontal="right" vertical="center" wrapText="1"/>
      <protection/>
    </xf>
    <xf numFmtId="192" fontId="13" fillId="33" borderId="38" xfId="0" applyNumberFormat="1" applyFont="1" applyFill="1" applyBorder="1" applyAlignment="1" applyProtection="1">
      <alignment horizontal="center" vertical="center"/>
      <protection/>
    </xf>
    <xf numFmtId="192" fontId="13" fillId="33" borderId="39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49" fontId="4" fillId="33" borderId="41" xfId="0" applyNumberFormat="1" applyFont="1" applyFill="1" applyBorder="1" applyAlignment="1" applyProtection="1">
      <alignment horizontal="center" vertical="center"/>
      <protection/>
    </xf>
    <xf numFmtId="192" fontId="4" fillId="33" borderId="40" xfId="0" applyNumberFormat="1" applyFont="1" applyFill="1" applyBorder="1" applyAlignment="1" applyProtection="1">
      <alignment horizontal="center" vertical="center"/>
      <protection/>
    </xf>
    <xf numFmtId="192" fontId="4" fillId="33" borderId="41" xfId="0" applyNumberFormat="1" applyFont="1" applyFill="1" applyBorder="1" applyAlignment="1" applyProtection="1">
      <alignment horizontal="center" vertical="center"/>
      <protection/>
    </xf>
    <xf numFmtId="192" fontId="4" fillId="33" borderId="42" xfId="0" applyNumberFormat="1" applyFont="1" applyFill="1" applyBorder="1" applyAlignment="1" applyProtection="1">
      <alignment horizontal="center" vertical="center"/>
      <protection/>
    </xf>
    <xf numFmtId="192" fontId="4" fillId="33" borderId="43" xfId="0" applyNumberFormat="1" applyFont="1" applyFill="1" applyBorder="1" applyAlignment="1" applyProtection="1">
      <alignment horizontal="center" vertical="center"/>
      <protection/>
    </xf>
    <xf numFmtId="0" fontId="13" fillId="33" borderId="44" xfId="0" applyNumberFormat="1" applyFont="1" applyFill="1" applyBorder="1" applyAlignment="1" applyProtection="1">
      <alignment horizontal="center" vertical="center"/>
      <protection/>
    </xf>
    <xf numFmtId="192" fontId="6" fillId="33" borderId="0" xfId="0" applyNumberFormat="1" applyFont="1" applyFill="1" applyBorder="1" applyAlignment="1" applyProtection="1">
      <alignment vertical="center"/>
      <protection/>
    </xf>
    <xf numFmtId="192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192" fontId="13" fillId="33" borderId="45" xfId="0" applyNumberFormat="1" applyFont="1" applyFill="1" applyBorder="1" applyAlignment="1" applyProtection="1">
      <alignment horizontal="center" vertical="center" wrapText="1"/>
      <protection/>
    </xf>
    <xf numFmtId="195" fontId="13" fillId="33" borderId="45" xfId="0" applyNumberFormat="1" applyFont="1" applyFill="1" applyBorder="1" applyAlignment="1" applyProtection="1">
      <alignment horizontal="center" vertical="center" wrapText="1"/>
      <protection/>
    </xf>
    <xf numFmtId="1" fontId="13" fillId="33" borderId="46" xfId="0" applyNumberFormat="1" applyFont="1" applyFill="1" applyBorder="1" applyAlignment="1" applyProtection="1">
      <alignment horizontal="center" vertical="center" wrapText="1"/>
      <protection/>
    </xf>
    <xf numFmtId="1" fontId="13" fillId="33" borderId="46" xfId="0" applyNumberFormat="1" applyFont="1" applyFill="1" applyBorder="1" applyAlignment="1" applyProtection="1">
      <alignment horizontal="center" vertical="center"/>
      <protection/>
    </xf>
    <xf numFmtId="1" fontId="13" fillId="33" borderId="47" xfId="0" applyNumberFormat="1" applyFont="1" applyFill="1" applyBorder="1" applyAlignment="1" applyProtection="1">
      <alignment horizontal="center" vertical="center"/>
      <protection/>
    </xf>
    <xf numFmtId="195" fontId="13" fillId="33" borderId="48" xfId="0" applyNumberFormat="1" applyFont="1" applyFill="1" applyBorder="1" applyAlignment="1" applyProtection="1">
      <alignment horizontal="center" vertical="center" wrapText="1"/>
      <protection/>
    </xf>
    <xf numFmtId="192" fontId="1" fillId="33" borderId="46" xfId="0" applyNumberFormat="1" applyFont="1" applyFill="1" applyBorder="1" applyAlignment="1" applyProtection="1">
      <alignment vertical="center"/>
      <protection/>
    </xf>
    <xf numFmtId="192" fontId="1" fillId="33" borderId="47" xfId="0" applyNumberFormat="1" applyFont="1" applyFill="1" applyBorder="1" applyAlignment="1" applyProtection="1">
      <alignment vertical="center"/>
      <protection/>
    </xf>
    <xf numFmtId="192" fontId="13" fillId="33" borderId="49" xfId="0" applyNumberFormat="1" applyFont="1" applyFill="1" applyBorder="1" applyAlignment="1" applyProtection="1">
      <alignment horizontal="center" vertical="center" wrapText="1"/>
      <protection/>
    </xf>
    <xf numFmtId="195" fontId="13" fillId="33" borderId="49" xfId="0" applyNumberFormat="1" applyFont="1" applyFill="1" applyBorder="1" applyAlignment="1" applyProtection="1">
      <alignment horizontal="center" vertical="center" wrapText="1"/>
      <protection/>
    </xf>
    <xf numFmtId="1" fontId="13" fillId="33" borderId="14" xfId="0" applyNumberFormat="1" applyFont="1" applyFill="1" applyBorder="1" applyAlignment="1" applyProtection="1">
      <alignment horizontal="center" vertical="center" wrapText="1"/>
      <protection/>
    </xf>
    <xf numFmtId="1" fontId="13" fillId="33" borderId="16" xfId="0" applyNumberFormat="1" applyFont="1" applyFill="1" applyBorder="1" applyAlignment="1" applyProtection="1">
      <alignment horizontal="center" vertical="center"/>
      <protection/>
    </xf>
    <xf numFmtId="1" fontId="13" fillId="33" borderId="39" xfId="0" applyNumberFormat="1" applyFont="1" applyFill="1" applyBorder="1" applyAlignment="1" applyProtection="1">
      <alignment horizontal="center" vertical="center"/>
      <protection/>
    </xf>
    <xf numFmtId="1" fontId="13" fillId="33" borderId="14" xfId="0" applyNumberFormat="1" applyFont="1" applyFill="1" applyBorder="1" applyAlignment="1" applyProtection="1">
      <alignment horizontal="center" vertical="center"/>
      <protection/>
    </xf>
    <xf numFmtId="1" fontId="13" fillId="33" borderId="50" xfId="0" applyNumberFormat="1" applyFont="1" applyFill="1" applyBorder="1" applyAlignment="1" applyProtection="1">
      <alignment horizontal="center" vertical="center"/>
      <protection/>
    </xf>
    <xf numFmtId="195" fontId="13" fillId="33" borderId="22" xfId="0" applyNumberFormat="1" applyFont="1" applyFill="1" applyBorder="1" applyAlignment="1" applyProtection="1">
      <alignment horizontal="center" vertical="center" wrapText="1"/>
      <protection/>
    </xf>
    <xf numFmtId="192" fontId="1" fillId="33" borderId="14" xfId="0" applyNumberFormat="1" applyFont="1" applyFill="1" applyBorder="1" applyAlignment="1" applyProtection="1">
      <alignment vertical="center"/>
      <protection/>
    </xf>
    <xf numFmtId="192" fontId="1" fillId="33" borderId="50" xfId="0" applyNumberFormat="1" applyFont="1" applyFill="1" applyBorder="1" applyAlignment="1" applyProtection="1">
      <alignment vertical="center"/>
      <protection/>
    </xf>
    <xf numFmtId="192" fontId="13" fillId="33" borderId="14" xfId="0" applyNumberFormat="1" applyFont="1" applyFill="1" applyBorder="1" applyAlignment="1" applyProtection="1">
      <alignment horizontal="center" vertical="center" wrapText="1"/>
      <protection/>
    </xf>
    <xf numFmtId="1" fontId="13" fillId="33" borderId="25" xfId="0" applyNumberFormat="1" applyFont="1" applyFill="1" applyBorder="1" applyAlignment="1" applyProtection="1">
      <alignment horizontal="center" vertical="center" wrapText="1"/>
      <protection/>
    </xf>
    <xf numFmtId="192" fontId="8" fillId="33" borderId="51" xfId="0" applyNumberFormat="1" applyFont="1" applyFill="1" applyBorder="1" applyAlignment="1" applyProtection="1">
      <alignment horizontal="center" vertical="center" wrapText="1"/>
      <protection/>
    </xf>
    <xf numFmtId="192" fontId="8" fillId="33" borderId="52" xfId="0" applyNumberFormat="1" applyFont="1" applyFill="1" applyBorder="1" applyAlignment="1" applyProtection="1">
      <alignment horizontal="center" vertical="center" wrapText="1"/>
      <protection/>
    </xf>
    <xf numFmtId="192" fontId="8" fillId="33" borderId="53" xfId="0" applyNumberFormat="1" applyFont="1" applyFill="1" applyBorder="1" applyAlignment="1" applyProtection="1">
      <alignment horizontal="center" vertical="center" wrapText="1"/>
      <protection/>
    </xf>
    <xf numFmtId="192" fontId="8" fillId="33" borderId="54" xfId="0" applyNumberFormat="1" applyFont="1" applyFill="1" applyBorder="1" applyAlignment="1" applyProtection="1">
      <alignment horizontal="center" vertical="center" wrapText="1"/>
      <protection/>
    </xf>
    <xf numFmtId="192" fontId="8" fillId="33" borderId="55" xfId="0" applyNumberFormat="1" applyFont="1" applyFill="1" applyBorder="1" applyAlignment="1" applyProtection="1">
      <alignment horizontal="center" vertical="center" wrapText="1"/>
      <protection/>
    </xf>
    <xf numFmtId="192" fontId="1" fillId="33" borderId="55" xfId="0" applyNumberFormat="1" applyFont="1" applyFill="1" applyBorder="1" applyAlignment="1" applyProtection="1">
      <alignment vertical="center"/>
      <protection/>
    </xf>
    <xf numFmtId="192" fontId="1" fillId="33" borderId="56" xfId="0" applyNumberFormat="1" applyFont="1" applyFill="1" applyBorder="1" applyAlignment="1" applyProtection="1">
      <alignment vertical="center"/>
      <protection/>
    </xf>
    <xf numFmtId="192" fontId="13" fillId="33" borderId="46" xfId="0" applyNumberFormat="1" applyFont="1" applyFill="1" applyBorder="1" applyAlignment="1" applyProtection="1">
      <alignment horizontal="center" vertical="center" wrapText="1"/>
      <protection/>
    </xf>
    <xf numFmtId="192" fontId="13" fillId="33" borderId="47" xfId="0" applyNumberFormat="1" applyFont="1" applyFill="1" applyBorder="1" applyAlignment="1" applyProtection="1">
      <alignment horizontal="center" vertical="center" wrapText="1"/>
      <protection/>
    </xf>
    <xf numFmtId="192" fontId="5" fillId="33" borderId="0" xfId="0" applyNumberFormat="1" applyFont="1" applyFill="1" applyBorder="1" applyAlignment="1" applyProtection="1">
      <alignment vertical="center"/>
      <protection/>
    </xf>
    <xf numFmtId="192" fontId="13" fillId="33" borderId="23" xfId="0" applyNumberFormat="1" applyFont="1" applyFill="1" applyBorder="1" applyAlignment="1" applyProtection="1">
      <alignment horizontal="center" vertical="center" wrapText="1"/>
      <protection/>
    </xf>
    <xf numFmtId="192" fontId="13" fillId="33" borderId="50" xfId="0" applyNumberFormat="1" applyFont="1" applyFill="1" applyBorder="1" applyAlignment="1" applyProtection="1">
      <alignment horizontal="center" vertical="center" wrapText="1"/>
      <protection/>
    </xf>
    <xf numFmtId="192" fontId="5" fillId="33" borderId="14" xfId="0" applyNumberFormat="1" applyFont="1" applyFill="1" applyBorder="1" applyAlignment="1" applyProtection="1">
      <alignment vertical="center"/>
      <protection/>
    </xf>
    <xf numFmtId="192" fontId="5" fillId="33" borderId="50" xfId="0" applyNumberFormat="1" applyFont="1" applyFill="1" applyBorder="1" applyAlignment="1" applyProtection="1">
      <alignment vertical="center"/>
      <protection/>
    </xf>
    <xf numFmtId="199" fontId="13" fillId="33" borderId="49" xfId="0" applyNumberFormat="1" applyFont="1" applyFill="1" applyBorder="1" applyAlignment="1" applyProtection="1">
      <alignment horizontal="center" vertical="center" wrapText="1"/>
      <protection/>
    </xf>
    <xf numFmtId="1" fontId="13" fillId="33" borderId="50" xfId="0" applyNumberFormat="1" applyFont="1" applyFill="1" applyBorder="1" applyAlignment="1" applyProtection="1">
      <alignment horizontal="center" vertical="center" wrapText="1"/>
      <protection/>
    </xf>
    <xf numFmtId="0" fontId="13" fillId="33" borderId="50" xfId="0" applyNumberFormat="1" applyFont="1" applyFill="1" applyBorder="1" applyAlignment="1">
      <alignment wrapText="1"/>
    </xf>
    <xf numFmtId="49" fontId="19" fillId="33" borderId="57" xfId="0" applyNumberFormat="1" applyFont="1" applyFill="1" applyBorder="1" applyAlignment="1" applyProtection="1">
      <alignment horizontal="center" vertical="center"/>
      <protection/>
    </xf>
    <xf numFmtId="0" fontId="26" fillId="33" borderId="58" xfId="0" applyNumberFormat="1" applyFont="1" applyFill="1" applyBorder="1" applyAlignment="1" applyProtection="1">
      <alignment horizontal="center" vertical="center"/>
      <protection/>
    </xf>
    <xf numFmtId="192" fontId="8" fillId="33" borderId="59" xfId="0" applyNumberFormat="1" applyFont="1" applyFill="1" applyBorder="1" applyAlignment="1" applyProtection="1">
      <alignment horizontal="center" vertical="center" wrapText="1"/>
      <protection/>
    </xf>
    <xf numFmtId="0" fontId="8" fillId="33" borderId="60" xfId="0" applyNumberFormat="1" applyFont="1" applyFill="1" applyBorder="1" applyAlignment="1" applyProtection="1">
      <alignment horizontal="center" vertical="center" wrapText="1"/>
      <protection/>
    </xf>
    <xf numFmtId="199" fontId="8" fillId="33" borderId="52" xfId="0" applyNumberFormat="1" applyFont="1" applyFill="1" applyBorder="1" applyAlignment="1" applyProtection="1">
      <alignment horizontal="center" vertical="center" wrapText="1"/>
      <protection/>
    </xf>
    <xf numFmtId="192" fontId="8" fillId="33" borderId="58" xfId="0" applyNumberFormat="1" applyFont="1" applyFill="1" applyBorder="1" applyAlignment="1" applyProtection="1">
      <alignment horizontal="center" vertical="center" wrapText="1"/>
      <protection/>
    </xf>
    <xf numFmtId="0" fontId="13" fillId="33" borderId="46" xfId="0" applyNumberFormat="1" applyFont="1" applyFill="1" applyBorder="1" applyAlignment="1" applyProtection="1">
      <alignment horizontal="center" vertical="center"/>
      <protection/>
    </xf>
    <xf numFmtId="0" fontId="13" fillId="33" borderId="47" xfId="0" applyNumberFormat="1" applyFont="1" applyFill="1" applyBorder="1" applyAlignment="1" applyProtection="1">
      <alignment horizontal="center" vertical="center"/>
      <protection/>
    </xf>
    <xf numFmtId="0" fontId="13" fillId="33" borderId="16" xfId="0" applyNumberFormat="1" applyFont="1" applyFill="1" applyBorder="1" applyAlignment="1" applyProtection="1">
      <alignment horizontal="center" vertical="center"/>
      <protection/>
    </xf>
    <xf numFmtId="0" fontId="13" fillId="33" borderId="19" xfId="0" applyNumberFormat="1" applyFont="1" applyFill="1" applyBorder="1" applyAlignment="1" applyProtection="1">
      <alignment horizontal="center" vertical="center"/>
      <protection/>
    </xf>
    <xf numFmtId="195" fontId="13" fillId="33" borderId="61" xfId="0" applyNumberFormat="1" applyFont="1" applyFill="1" applyBorder="1" applyAlignment="1" applyProtection="1">
      <alignment horizontal="center" vertical="center" wrapText="1"/>
      <protection/>
    </xf>
    <xf numFmtId="0" fontId="13" fillId="33" borderId="39" xfId="0" applyNumberFormat="1" applyFont="1" applyFill="1" applyBorder="1" applyAlignment="1" applyProtection="1">
      <alignment horizontal="center" vertical="center"/>
      <protection/>
    </xf>
    <xf numFmtId="192" fontId="13" fillId="33" borderId="61" xfId="0" applyNumberFormat="1" applyFont="1" applyFill="1" applyBorder="1" applyAlignment="1" applyProtection="1">
      <alignment horizontal="center" vertical="center" wrapText="1"/>
      <protection/>
    </xf>
    <xf numFmtId="0" fontId="13" fillId="33" borderId="61" xfId="0" applyNumberFormat="1" applyFont="1" applyFill="1" applyBorder="1" applyAlignment="1" applyProtection="1">
      <alignment horizontal="center" vertical="center"/>
      <protection/>
    </xf>
    <xf numFmtId="0" fontId="13" fillId="33" borderId="14" xfId="0" applyNumberFormat="1" applyFont="1" applyFill="1" applyBorder="1" applyAlignment="1" applyProtection="1">
      <alignment horizontal="center" vertical="center"/>
      <protection/>
    </xf>
    <xf numFmtId="0" fontId="13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49" xfId="0" applyNumberFormat="1" applyFont="1" applyFill="1" applyBorder="1" applyAlignment="1" applyProtection="1">
      <alignment horizontal="center" vertical="center"/>
      <protection/>
    </xf>
    <xf numFmtId="0" fontId="13" fillId="33" borderId="23" xfId="0" applyNumberFormat="1" applyFont="1" applyFill="1" applyBorder="1" applyAlignment="1" applyProtection="1">
      <alignment horizontal="center" vertical="center"/>
      <protection/>
    </xf>
    <xf numFmtId="0" fontId="13" fillId="33" borderId="50" xfId="0" applyNumberFormat="1" applyFont="1" applyFill="1" applyBorder="1" applyAlignment="1">
      <alignment vertical="center" wrapText="1"/>
    </xf>
    <xf numFmtId="0" fontId="13" fillId="33" borderId="62" xfId="0" applyNumberFormat="1" applyFont="1" applyFill="1" applyBorder="1" applyAlignment="1" applyProtection="1">
      <alignment horizontal="center" vertical="center"/>
      <protection/>
    </xf>
    <xf numFmtId="0" fontId="13" fillId="33" borderId="25" xfId="0" applyNumberFormat="1" applyFont="1" applyFill="1" applyBorder="1" applyAlignment="1" applyProtection="1">
      <alignment horizontal="center" vertical="center"/>
      <protection/>
    </xf>
    <xf numFmtId="0" fontId="13" fillId="33" borderId="63" xfId="0" applyNumberFormat="1" applyFont="1" applyFill="1" applyBorder="1" applyAlignment="1" applyProtection="1">
      <alignment horizontal="center" vertical="center"/>
      <protection/>
    </xf>
    <xf numFmtId="0" fontId="13" fillId="33" borderId="28" xfId="0" applyNumberFormat="1" applyFont="1" applyFill="1" applyBorder="1" applyAlignment="1" applyProtection="1">
      <alignment horizontal="center" vertical="center"/>
      <protection/>
    </xf>
    <xf numFmtId="192" fontId="19" fillId="33" borderId="52" xfId="0" applyNumberFormat="1" applyFont="1" applyFill="1" applyBorder="1" applyAlignment="1" applyProtection="1">
      <alignment horizontal="center" vertical="center" wrapText="1"/>
      <protection/>
    </xf>
    <xf numFmtId="0" fontId="26" fillId="33" borderId="60" xfId="0" applyNumberFormat="1" applyFont="1" applyFill="1" applyBorder="1" applyAlignment="1" applyProtection="1">
      <alignment horizontal="center" vertical="center"/>
      <protection/>
    </xf>
    <xf numFmtId="195" fontId="19" fillId="33" borderId="59" xfId="0" applyNumberFormat="1" applyFont="1" applyFill="1" applyBorder="1" applyAlignment="1" applyProtection="1">
      <alignment horizontal="center" vertical="center" wrapText="1"/>
      <protection/>
    </xf>
    <xf numFmtId="201" fontId="19" fillId="33" borderId="51" xfId="0" applyNumberFormat="1" applyFont="1" applyFill="1" applyBorder="1" applyAlignment="1" applyProtection="1">
      <alignment horizontal="center" vertical="center" wrapText="1"/>
      <protection/>
    </xf>
    <xf numFmtId="195" fontId="19" fillId="33" borderId="51" xfId="0" applyNumberFormat="1" applyFont="1" applyFill="1" applyBorder="1" applyAlignment="1" applyProtection="1">
      <alignment horizontal="center" vertical="center" wrapText="1"/>
      <protection/>
    </xf>
    <xf numFmtId="201" fontId="19" fillId="33" borderId="60" xfId="0" applyNumberFormat="1" applyFont="1" applyFill="1" applyBorder="1" applyAlignment="1" applyProtection="1">
      <alignment horizontal="center" vertical="center" wrapText="1"/>
      <protection/>
    </xf>
    <xf numFmtId="195" fontId="19" fillId="33" borderId="52" xfId="0" applyNumberFormat="1" applyFont="1" applyFill="1" applyBorder="1" applyAlignment="1" applyProtection="1">
      <alignment horizontal="center" vertical="center" wrapText="1"/>
      <protection/>
    </xf>
    <xf numFmtId="201" fontId="19" fillId="33" borderId="53" xfId="0" applyNumberFormat="1" applyFont="1" applyFill="1" applyBorder="1" applyAlignment="1" applyProtection="1">
      <alignment horizontal="center" vertical="center" wrapText="1"/>
      <protection/>
    </xf>
    <xf numFmtId="201" fontId="19" fillId="33" borderId="52" xfId="0" applyNumberFormat="1" applyFont="1" applyFill="1" applyBorder="1" applyAlignment="1" applyProtection="1">
      <alignment horizontal="center" vertical="center" wrapText="1"/>
      <protection/>
    </xf>
    <xf numFmtId="192" fontId="28" fillId="33" borderId="0" xfId="0" applyNumberFormat="1" applyFont="1" applyFill="1" applyBorder="1" applyAlignment="1" applyProtection="1">
      <alignment vertical="center"/>
      <protection/>
    </xf>
    <xf numFmtId="0" fontId="13" fillId="33" borderId="51" xfId="0" applyNumberFormat="1" applyFont="1" applyFill="1" applyBorder="1" applyAlignment="1" applyProtection="1">
      <alignment horizontal="center" vertical="center"/>
      <protection/>
    </xf>
    <xf numFmtId="0" fontId="13" fillId="33" borderId="53" xfId="0" applyNumberFormat="1" applyFont="1" applyFill="1" applyBorder="1" applyAlignment="1" applyProtection="1">
      <alignment horizontal="center" vertical="center"/>
      <protection/>
    </xf>
    <xf numFmtId="192" fontId="19" fillId="33" borderId="53" xfId="0" applyNumberFormat="1" applyFont="1" applyFill="1" applyBorder="1" applyAlignment="1" applyProtection="1">
      <alignment horizontal="center" vertical="center" wrapText="1"/>
      <protection/>
    </xf>
    <xf numFmtId="192" fontId="19" fillId="33" borderId="51" xfId="0" applyNumberFormat="1" applyFont="1" applyFill="1" applyBorder="1" applyAlignment="1" applyProtection="1">
      <alignment horizontal="center" vertical="center"/>
      <protection/>
    </xf>
    <xf numFmtId="192" fontId="19" fillId="33" borderId="52" xfId="0" applyNumberFormat="1" applyFont="1" applyFill="1" applyBorder="1" applyAlignment="1" applyProtection="1">
      <alignment horizontal="center" vertical="center"/>
      <protection/>
    </xf>
    <xf numFmtId="0" fontId="19" fillId="33" borderId="52" xfId="0" applyNumberFormat="1" applyFont="1" applyFill="1" applyBorder="1" applyAlignment="1" applyProtection="1">
      <alignment horizontal="center" vertical="center"/>
      <protection/>
    </xf>
    <xf numFmtId="192" fontId="19" fillId="33" borderId="51" xfId="0" applyNumberFormat="1" applyFont="1" applyFill="1" applyBorder="1" applyAlignment="1" applyProtection="1">
      <alignment horizontal="center" vertical="center" wrapText="1"/>
      <protection/>
    </xf>
    <xf numFmtId="199" fontId="19" fillId="33" borderId="52" xfId="0" applyNumberFormat="1" applyFont="1" applyFill="1" applyBorder="1" applyAlignment="1" applyProtection="1">
      <alignment horizontal="center" vertical="center" wrapText="1"/>
      <protection/>
    </xf>
    <xf numFmtId="192" fontId="19" fillId="33" borderId="0" xfId="0" applyNumberFormat="1" applyFont="1" applyFill="1" applyBorder="1" applyAlignment="1" applyProtection="1">
      <alignment horizontal="center" vertical="center" wrapText="1"/>
      <protection/>
    </xf>
    <xf numFmtId="0" fontId="19" fillId="33" borderId="0" xfId="0" applyNumberFormat="1" applyFont="1" applyFill="1" applyBorder="1" applyAlignment="1" applyProtection="1">
      <alignment horizontal="center" vertical="center" wrapText="1"/>
      <protection/>
    </xf>
    <xf numFmtId="192" fontId="8" fillId="33" borderId="0" xfId="0" applyNumberFormat="1" applyFont="1" applyFill="1" applyBorder="1" applyAlignment="1" applyProtection="1">
      <alignment vertical="center"/>
      <protection/>
    </xf>
    <xf numFmtId="192" fontId="29" fillId="33" borderId="0" xfId="0" applyNumberFormat="1" applyFont="1" applyFill="1" applyBorder="1" applyAlignment="1" applyProtection="1">
      <alignment vertical="center"/>
      <protection/>
    </xf>
    <xf numFmtId="0" fontId="13" fillId="33" borderId="52" xfId="0" applyNumberFormat="1" applyFont="1" applyFill="1" applyBorder="1" applyAlignment="1" applyProtection="1">
      <alignment horizontal="center" vertical="center"/>
      <protection/>
    </xf>
    <xf numFmtId="192" fontId="8" fillId="33" borderId="51" xfId="0" applyNumberFormat="1" applyFont="1" applyFill="1" applyBorder="1" applyAlignment="1" applyProtection="1">
      <alignment vertical="center"/>
      <protection/>
    </xf>
    <xf numFmtId="192" fontId="19" fillId="33" borderId="0" xfId="0" applyNumberFormat="1" applyFont="1" applyFill="1" applyBorder="1" applyAlignment="1" applyProtection="1">
      <alignment vertical="center" wrapText="1"/>
      <protection/>
    </xf>
    <xf numFmtId="192" fontId="28" fillId="33" borderId="51" xfId="0" applyNumberFormat="1" applyFont="1" applyFill="1" applyBorder="1" applyAlignment="1" applyProtection="1">
      <alignment vertical="center"/>
      <protection/>
    </xf>
    <xf numFmtId="192" fontId="28" fillId="33" borderId="53" xfId="0" applyNumberFormat="1" applyFont="1" applyFill="1" applyBorder="1" applyAlignment="1" applyProtection="1">
      <alignment vertical="center"/>
      <protection/>
    </xf>
    <xf numFmtId="199" fontId="29" fillId="33" borderId="51" xfId="0" applyNumberFormat="1" applyFont="1" applyFill="1" applyBorder="1" applyAlignment="1" applyProtection="1">
      <alignment horizontal="center" vertical="center"/>
      <protection/>
    </xf>
    <xf numFmtId="192" fontId="29" fillId="33" borderId="51" xfId="0" applyNumberFormat="1" applyFont="1" applyFill="1" applyBorder="1" applyAlignment="1" applyProtection="1">
      <alignment horizontal="center" vertical="center"/>
      <protection/>
    </xf>
    <xf numFmtId="199" fontId="8" fillId="33" borderId="52" xfId="0" applyNumberFormat="1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92" fontId="8" fillId="33" borderId="10" xfId="0" applyNumberFormat="1" applyFont="1" applyFill="1" applyBorder="1" applyAlignment="1" applyProtection="1">
      <alignment vertical="center"/>
      <protection/>
    </xf>
    <xf numFmtId="0" fontId="8" fillId="33" borderId="10" xfId="0" applyNumberFormat="1" applyFont="1" applyFill="1" applyBorder="1" applyAlignment="1" applyProtection="1">
      <alignment vertical="center"/>
      <protection/>
    </xf>
    <xf numFmtId="192" fontId="8" fillId="33" borderId="18" xfId="0" applyNumberFormat="1" applyFont="1" applyFill="1" applyBorder="1" applyAlignment="1" applyProtection="1">
      <alignment vertical="center"/>
      <protection/>
    </xf>
    <xf numFmtId="192" fontId="8" fillId="33" borderId="16" xfId="0" applyNumberFormat="1" applyFont="1" applyFill="1" applyBorder="1" applyAlignment="1" applyProtection="1">
      <alignment vertical="center"/>
      <protection/>
    </xf>
    <xf numFmtId="190" fontId="8" fillId="33" borderId="16" xfId="0" applyNumberFormat="1" applyFont="1" applyFill="1" applyBorder="1" applyAlignment="1" applyProtection="1">
      <alignment horizontal="center" vertical="center"/>
      <protection/>
    </xf>
    <xf numFmtId="190" fontId="8" fillId="33" borderId="14" xfId="0" applyNumberFormat="1" applyFont="1" applyFill="1" applyBorder="1" applyAlignment="1" applyProtection="1">
      <alignment horizontal="center" vertical="center"/>
      <protection/>
    </xf>
    <xf numFmtId="0" fontId="13" fillId="33" borderId="2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92" fontId="8" fillId="33" borderId="11" xfId="0" applyNumberFormat="1" applyFont="1" applyFill="1" applyBorder="1" applyAlignment="1" applyProtection="1">
      <alignment vertical="center"/>
      <protection/>
    </xf>
    <xf numFmtId="0" fontId="8" fillId="33" borderId="11" xfId="0" applyNumberFormat="1" applyFont="1" applyFill="1" applyBorder="1" applyAlignment="1" applyProtection="1">
      <alignment vertical="center"/>
      <protection/>
    </xf>
    <xf numFmtId="192" fontId="8" fillId="33" borderId="22" xfId="0" applyNumberFormat="1" applyFont="1" applyFill="1" applyBorder="1" applyAlignment="1" applyProtection="1">
      <alignment vertical="center"/>
      <protection/>
    </xf>
    <xf numFmtId="192" fontId="8" fillId="33" borderId="14" xfId="0" applyNumberFormat="1" applyFont="1" applyFill="1" applyBorder="1" applyAlignment="1" applyProtection="1">
      <alignment vertical="center"/>
      <protection/>
    </xf>
    <xf numFmtId="0" fontId="13" fillId="33" borderId="23" xfId="0" applyFont="1" applyFill="1" applyBorder="1" applyAlignment="1" applyProtection="1">
      <alignment horizontal="left" vertical="center" indent="12"/>
      <protection/>
    </xf>
    <xf numFmtId="192" fontId="6" fillId="33" borderId="11" xfId="0" applyNumberFormat="1" applyFont="1" applyFill="1" applyBorder="1" applyAlignment="1" applyProtection="1">
      <alignment vertical="center"/>
      <protection/>
    </xf>
    <xf numFmtId="192" fontId="6" fillId="33" borderId="22" xfId="0" applyNumberFormat="1" applyFont="1" applyFill="1" applyBorder="1" applyAlignment="1" applyProtection="1">
      <alignment vertical="center"/>
      <protection/>
    </xf>
    <xf numFmtId="192" fontId="6" fillId="33" borderId="14" xfId="0" applyNumberFormat="1" applyFont="1" applyFill="1" applyBorder="1" applyAlignment="1" applyProtection="1">
      <alignment vertical="center"/>
      <protection/>
    </xf>
    <xf numFmtId="0" fontId="13" fillId="33" borderId="0" xfId="0" applyNumberFormat="1" applyFont="1" applyFill="1" applyBorder="1" applyAlignment="1" applyProtection="1">
      <alignment horizontal="center" vertical="center"/>
      <protection/>
    </xf>
    <xf numFmtId="192" fontId="6" fillId="33" borderId="0" xfId="0" applyNumberFormat="1" applyFont="1" applyFill="1" applyBorder="1" applyAlignment="1" applyProtection="1">
      <alignment horizontal="left" vertical="center"/>
      <protection/>
    </xf>
    <xf numFmtId="192" fontId="1" fillId="33" borderId="0" xfId="0" applyNumberFormat="1" applyFont="1" applyFill="1" applyBorder="1" applyAlignment="1" applyProtection="1">
      <alignment horizontal="left" vertical="center"/>
      <protection/>
    </xf>
    <xf numFmtId="192" fontId="12" fillId="33" borderId="0" xfId="0" applyNumberFormat="1" applyFont="1" applyFill="1" applyBorder="1" applyAlignment="1" applyProtection="1">
      <alignment horizontal="left" vertical="center"/>
      <protection/>
    </xf>
    <xf numFmtId="192" fontId="3" fillId="33" borderId="0" xfId="0" applyNumberFormat="1" applyFont="1" applyFill="1" applyBorder="1" applyAlignment="1" applyProtection="1">
      <alignment horizontal="left" vertical="center"/>
      <protection/>
    </xf>
    <xf numFmtId="199" fontId="6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 wrapText="1"/>
    </xf>
    <xf numFmtId="192" fontId="6" fillId="33" borderId="0" xfId="0" applyNumberFormat="1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 wrapText="1"/>
    </xf>
    <xf numFmtId="192" fontId="9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 wrapText="1"/>
    </xf>
    <xf numFmtId="192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192" fontId="7" fillId="33" borderId="0" xfId="0" applyNumberFormat="1" applyFont="1" applyFill="1" applyBorder="1" applyAlignment="1" applyProtection="1">
      <alignment horizontal="left" vertical="center" wrapText="1"/>
      <protection/>
    </xf>
    <xf numFmtId="192" fontId="7" fillId="33" borderId="0" xfId="0" applyNumberFormat="1" applyFont="1" applyFill="1" applyBorder="1" applyAlignment="1" applyProtection="1">
      <alignment horizontal="center" vertical="center"/>
      <protection/>
    </xf>
    <xf numFmtId="192" fontId="3" fillId="33" borderId="0" xfId="0" applyNumberFormat="1" applyFont="1" applyFill="1" applyBorder="1" applyAlignment="1" applyProtection="1">
      <alignment horizontal="center" vertical="center" wrapText="1"/>
      <protection/>
    </xf>
    <xf numFmtId="192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92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199" fontId="13" fillId="33" borderId="45" xfId="0" applyNumberFormat="1" applyFont="1" applyFill="1" applyBorder="1" applyAlignment="1" applyProtection="1">
      <alignment horizontal="center" vertical="center" wrapText="1"/>
      <protection/>
    </xf>
    <xf numFmtId="1" fontId="13" fillId="33" borderId="64" xfId="0" applyNumberFormat="1" applyFont="1" applyFill="1" applyBorder="1" applyAlignment="1" applyProtection="1">
      <alignment horizontal="center" vertical="center" wrapText="1"/>
      <protection/>
    </xf>
    <xf numFmtId="1" fontId="13" fillId="33" borderId="23" xfId="0" applyNumberFormat="1" applyFont="1" applyFill="1" applyBorder="1" applyAlignment="1" applyProtection="1">
      <alignment horizontal="center" vertical="center" wrapText="1"/>
      <protection/>
    </xf>
    <xf numFmtId="0" fontId="13" fillId="33" borderId="50" xfId="0" applyNumberFormat="1" applyFont="1" applyFill="1" applyBorder="1" applyAlignment="1" applyProtection="1">
      <alignment horizontal="center" vertical="center" wrapText="1"/>
      <protection/>
    </xf>
    <xf numFmtId="0" fontId="13" fillId="33" borderId="47" xfId="0" applyNumberFormat="1" applyFont="1" applyFill="1" applyBorder="1" applyAlignment="1">
      <alignment wrapText="1"/>
    </xf>
    <xf numFmtId="0" fontId="13" fillId="33" borderId="59" xfId="0" applyNumberFormat="1" applyFont="1" applyFill="1" applyBorder="1" applyAlignment="1" applyProtection="1">
      <alignment horizontal="center" vertical="center"/>
      <protection/>
    </xf>
    <xf numFmtId="2" fontId="13" fillId="33" borderId="49" xfId="0" applyNumberFormat="1" applyFont="1" applyFill="1" applyBorder="1" applyAlignment="1" applyProtection="1">
      <alignment horizontal="center" vertical="center" wrapText="1"/>
      <protection/>
    </xf>
    <xf numFmtId="192" fontId="19" fillId="33" borderId="59" xfId="0" applyNumberFormat="1" applyFont="1" applyFill="1" applyBorder="1" applyAlignment="1" applyProtection="1">
      <alignment horizontal="center" vertical="center" wrapText="1"/>
      <protection/>
    </xf>
    <xf numFmtId="0" fontId="13" fillId="33" borderId="54" xfId="0" applyNumberFormat="1" applyFont="1" applyFill="1" applyBorder="1" applyAlignment="1" applyProtection="1">
      <alignment horizontal="center" vertical="center"/>
      <protection/>
    </xf>
    <xf numFmtId="192" fontId="19" fillId="33" borderId="55" xfId="0" applyNumberFormat="1" applyFont="1" applyFill="1" applyBorder="1" applyAlignment="1" applyProtection="1">
      <alignment horizontal="center" vertical="center" wrapText="1"/>
      <protection/>
    </xf>
    <xf numFmtId="192" fontId="8" fillId="33" borderId="55" xfId="0" applyNumberFormat="1" applyFont="1" applyFill="1" applyBorder="1" applyAlignment="1" applyProtection="1">
      <alignment vertical="center"/>
      <protection/>
    </xf>
    <xf numFmtId="1" fontId="13" fillId="33" borderId="55" xfId="0" applyNumberFormat="1" applyFont="1" applyFill="1" applyBorder="1" applyAlignment="1" applyProtection="1">
      <alignment horizontal="center" vertical="center" wrapText="1"/>
      <protection/>
    </xf>
    <xf numFmtId="192" fontId="28" fillId="33" borderId="55" xfId="0" applyNumberFormat="1" applyFont="1" applyFill="1" applyBorder="1" applyAlignment="1" applyProtection="1">
      <alignment vertical="center"/>
      <protection/>
    </xf>
    <xf numFmtId="192" fontId="28" fillId="33" borderId="56" xfId="0" applyNumberFormat="1" applyFont="1" applyFill="1" applyBorder="1" applyAlignment="1" applyProtection="1">
      <alignment vertical="center"/>
      <protection/>
    </xf>
    <xf numFmtId="0" fontId="19" fillId="33" borderId="51" xfId="0" applyNumberFormat="1" applyFont="1" applyFill="1" applyBorder="1" applyAlignment="1" applyProtection="1">
      <alignment horizontal="center" vertical="center"/>
      <protection/>
    </xf>
    <xf numFmtId="0" fontId="19" fillId="33" borderId="53" xfId="0" applyNumberFormat="1" applyFont="1" applyFill="1" applyBorder="1" applyAlignment="1" applyProtection="1">
      <alignment horizontal="center" vertical="center"/>
      <protection/>
    </xf>
    <xf numFmtId="0" fontId="19" fillId="33" borderId="59" xfId="0" applyNumberFormat="1" applyFont="1" applyFill="1" applyBorder="1" applyAlignment="1" applyProtection="1">
      <alignment horizontal="center" vertical="center"/>
      <protection/>
    </xf>
    <xf numFmtId="0" fontId="19" fillId="33" borderId="60" xfId="0" applyNumberFormat="1" applyFont="1" applyFill="1" applyBorder="1" applyAlignment="1" applyProtection="1">
      <alignment horizontal="center" vertical="center"/>
      <protection/>
    </xf>
    <xf numFmtId="192" fontId="8" fillId="33" borderId="65" xfId="0" applyNumberFormat="1" applyFont="1" applyFill="1" applyBorder="1" applyAlignment="1" applyProtection="1">
      <alignment vertical="center"/>
      <protection/>
    </xf>
    <xf numFmtId="199" fontId="19" fillId="33" borderId="54" xfId="0" applyNumberFormat="1" applyFont="1" applyFill="1" applyBorder="1" applyAlignment="1" applyProtection="1">
      <alignment horizontal="center" vertical="center" wrapText="1"/>
      <protection/>
    </xf>
    <xf numFmtId="192" fontId="8" fillId="33" borderId="56" xfId="0" applyNumberFormat="1" applyFont="1" applyFill="1" applyBorder="1" applyAlignment="1" applyProtection="1">
      <alignment vertical="center"/>
      <protection/>
    </xf>
    <xf numFmtId="192" fontId="8" fillId="33" borderId="66" xfId="0" applyNumberFormat="1" applyFont="1" applyFill="1" applyBorder="1" applyAlignment="1" applyProtection="1">
      <alignment vertical="center"/>
      <protection/>
    </xf>
    <xf numFmtId="192" fontId="8" fillId="33" borderId="54" xfId="0" applyNumberFormat="1" applyFont="1" applyFill="1" applyBorder="1" applyAlignment="1" applyProtection="1">
      <alignment vertical="center"/>
      <protection/>
    </xf>
    <xf numFmtId="195" fontId="13" fillId="33" borderId="65" xfId="0" applyNumberFormat="1" applyFont="1" applyFill="1" applyBorder="1" applyAlignment="1" applyProtection="1">
      <alignment horizontal="center" vertical="center" wrapText="1"/>
      <protection/>
    </xf>
    <xf numFmtId="192" fontId="13" fillId="33" borderId="51" xfId="0" applyNumberFormat="1" applyFont="1" applyFill="1" applyBorder="1" applyAlignment="1" applyProtection="1">
      <alignment vertical="center" wrapText="1"/>
      <protection/>
    </xf>
    <xf numFmtId="0" fontId="13" fillId="33" borderId="60" xfId="0" applyNumberFormat="1" applyFont="1" applyFill="1" applyBorder="1" applyAlignment="1" applyProtection="1">
      <alignment horizontal="left" vertical="center"/>
      <protection/>
    </xf>
    <xf numFmtId="192" fontId="19" fillId="33" borderId="54" xfId="0" applyNumberFormat="1" applyFont="1" applyFill="1" applyBorder="1" applyAlignment="1" applyProtection="1">
      <alignment horizontal="center" vertical="center" wrapText="1"/>
      <protection/>
    </xf>
    <xf numFmtId="0" fontId="19" fillId="33" borderId="56" xfId="0" applyNumberFormat="1" applyFont="1" applyFill="1" applyBorder="1" applyAlignment="1" applyProtection="1">
      <alignment horizontal="center" vertical="center" wrapText="1"/>
      <protection/>
    </xf>
    <xf numFmtId="0" fontId="13" fillId="33" borderId="60" xfId="0" applyNumberFormat="1" applyFont="1" applyFill="1" applyBorder="1" applyAlignment="1" applyProtection="1">
      <alignment horizontal="center" vertical="center"/>
      <protection/>
    </xf>
    <xf numFmtId="201" fontId="8" fillId="33" borderId="52" xfId="0" applyNumberFormat="1" applyFont="1" applyFill="1" applyBorder="1" applyAlignment="1">
      <alignment horizontal="center" vertical="center"/>
    </xf>
    <xf numFmtId="0" fontId="19" fillId="33" borderId="60" xfId="0" applyNumberFormat="1" applyFont="1" applyFill="1" applyBorder="1" applyAlignment="1" applyProtection="1">
      <alignment horizontal="center" vertical="center" wrapText="1"/>
      <protection/>
    </xf>
    <xf numFmtId="192" fontId="8" fillId="33" borderId="59" xfId="0" applyNumberFormat="1" applyFont="1" applyFill="1" applyBorder="1" applyAlignment="1" applyProtection="1">
      <alignment vertical="center"/>
      <protection/>
    </xf>
    <xf numFmtId="192" fontId="8" fillId="33" borderId="60" xfId="0" applyNumberFormat="1" applyFont="1" applyFill="1" applyBorder="1" applyAlignment="1" applyProtection="1">
      <alignment vertical="center"/>
      <protection/>
    </xf>
    <xf numFmtId="192" fontId="8" fillId="33" borderId="52" xfId="0" applyNumberFormat="1" applyFont="1" applyFill="1" applyBorder="1" applyAlignment="1" applyProtection="1">
      <alignment vertical="center"/>
      <protection/>
    </xf>
    <xf numFmtId="192" fontId="8" fillId="33" borderId="53" xfId="0" applyNumberFormat="1" applyFont="1" applyFill="1" applyBorder="1" applyAlignment="1" applyProtection="1">
      <alignment vertical="center"/>
      <protection/>
    </xf>
    <xf numFmtId="192" fontId="28" fillId="33" borderId="59" xfId="0" applyNumberFormat="1" applyFont="1" applyFill="1" applyBorder="1" applyAlignment="1" applyProtection="1">
      <alignment vertical="center"/>
      <protection/>
    </xf>
    <xf numFmtId="192" fontId="29" fillId="33" borderId="52" xfId="0" applyNumberFormat="1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 indent="12"/>
      <protection/>
    </xf>
    <xf numFmtId="0" fontId="6" fillId="33" borderId="11" xfId="0" applyNumberFormat="1" applyFont="1" applyFill="1" applyBorder="1" applyAlignment="1" applyProtection="1">
      <alignment horizontal="left" vertical="center" indent="12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49" xfId="0" applyNumberFormat="1" applyFont="1" applyFill="1" applyBorder="1" applyAlignment="1" applyProtection="1">
      <alignment horizontal="center" vertical="center" wrapText="1"/>
      <protection/>
    </xf>
    <xf numFmtId="0" fontId="13" fillId="33" borderId="50" xfId="0" applyNumberFormat="1" applyFont="1" applyFill="1" applyBorder="1" applyAlignment="1">
      <alignment horizontal="left" vertical="center" wrapText="1"/>
    </xf>
    <xf numFmtId="0" fontId="83" fillId="0" borderId="0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 horizontal="left" vertical="top" wrapText="1"/>
      <protection/>
    </xf>
    <xf numFmtId="0" fontId="83" fillId="0" borderId="0" xfId="0" applyNumberFormat="1" applyFont="1" applyBorder="1" applyAlignment="1" applyProtection="1">
      <alignment vertical="top" wrapText="1"/>
      <protection/>
    </xf>
    <xf numFmtId="0" fontId="83" fillId="0" borderId="0" xfId="0" applyNumberFormat="1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/>
      <protection/>
    </xf>
    <xf numFmtId="0" fontId="84" fillId="0" borderId="0" xfId="0" applyFont="1" applyBorder="1" applyAlignment="1" applyProtection="1">
      <alignment/>
      <protection/>
    </xf>
    <xf numFmtId="0" fontId="85" fillId="0" borderId="0" xfId="0" applyFont="1" applyFill="1" applyBorder="1" applyAlignment="1" applyProtection="1">
      <alignment horizontal="center" vertical="top"/>
      <protection/>
    </xf>
    <xf numFmtId="0" fontId="86" fillId="0" borderId="0" xfId="0" applyFont="1" applyBorder="1" applyAlignment="1" applyProtection="1">
      <alignment horizontal="center" vertical="top"/>
      <protection/>
    </xf>
    <xf numFmtId="0" fontId="87" fillId="0" borderId="0" xfId="0" applyFont="1" applyBorder="1" applyAlignment="1" applyProtection="1">
      <alignment horizontal="center" vertical="top"/>
      <protection/>
    </xf>
    <xf numFmtId="0" fontId="88" fillId="0" borderId="0" xfId="0" applyFont="1" applyBorder="1" applyAlignment="1" applyProtection="1">
      <alignment vertical="center"/>
      <protection/>
    </xf>
    <xf numFmtId="0" fontId="87" fillId="0" borderId="0" xfId="0" applyFont="1" applyBorder="1" applyAlignment="1" applyProtection="1">
      <alignment/>
      <protection/>
    </xf>
    <xf numFmtId="0" fontId="87" fillId="0" borderId="0" xfId="0" applyFont="1" applyBorder="1" applyAlignment="1" applyProtection="1">
      <alignment/>
      <protection/>
    </xf>
    <xf numFmtId="0" fontId="8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vertical="top" wrapText="1"/>
      <protection/>
    </xf>
    <xf numFmtId="0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vertical="top"/>
      <protection/>
    </xf>
    <xf numFmtId="192" fontId="90" fillId="33" borderId="0" xfId="0" applyNumberFormat="1" applyFont="1" applyFill="1" applyBorder="1" applyAlignment="1" applyProtection="1">
      <alignment vertical="center"/>
      <protection/>
    </xf>
    <xf numFmtId="192" fontId="91" fillId="33" borderId="0" xfId="0" applyNumberFormat="1" applyFont="1" applyFill="1" applyBorder="1" applyAlignment="1" applyProtection="1">
      <alignment vertical="center"/>
      <protection/>
    </xf>
    <xf numFmtId="192" fontId="92" fillId="33" borderId="0" xfId="0" applyNumberFormat="1" applyFont="1" applyFill="1" applyBorder="1" applyAlignment="1" applyProtection="1">
      <alignment vertical="center"/>
      <protection/>
    </xf>
    <xf numFmtId="192" fontId="8" fillId="33" borderId="65" xfId="0" applyNumberFormat="1" applyFont="1" applyFill="1" applyBorder="1" applyAlignment="1" applyProtection="1">
      <alignment horizontal="center" vertical="center"/>
      <protection/>
    </xf>
    <xf numFmtId="192" fontId="8" fillId="33" borderId="55" xfId="0" applyNumberFormat="1" applyFont="1" applyFill="1" applyBorder="1" applyAlignment="1" applyProtection="1">
      <alignment horizontal="center" vertical="center"/>
      <protection/>
    </xf>
    <xf numFmtId="192" fontId="8" fillId="33" borderId="66" xfId="0" applyNumberFormat="1" applyFont="1" applyFill="1" applyBorder="1" applyAlignment="1" applyProtection="1">
      <alignment horizontal="center" vertical="center"/>
      <protection/>
    </xf>
    <xf numFmtId="192" fontId="8" fillId="33" borderId="56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1" fontId="13" fillId="33" borderId="16" xfId="0" applyNumberFormat="1" applyFont="1" applyFill="1" applyBorder="1" applyAlignment="1" applyProtection="1">
      <alignment horizontal="center" vertical="center" wrapText="1"/>
      <protection/>
    </xf>
    <xf numFmtId="192" fontId="1" fillId="33" borderId="22" xfId="0" applyNumberFormat="1" applyFont="1" applyFill="1" applyBorder="1" applyAlignment="1" applyProtection="1">
      <alignment vertical="center"/>
      <protection/>
    </xf>
    <xf numFmtId="192" fontId="90" fillId="33" borderId="14" xfId="0" applyNumberFormat="1" applyFont="1" applyFill="1" applyBorder="1" applyAlignment="1" applyProtection="1">
      <alignment vertical="center"/>
      <protection/>
    </xf>
    <xf numFmtId="192" fontId="90" fillId="33" borderId="22" xfId="0" applyNumberFormat="1" applyFont="1" applyFill="1" applyBorder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63" xfId="0" applyNumberFormat="1" applyFont="1" applyFill="1" applyBorder="1" applyAlignment="1" applyProtection="1">
      <alignment horizontal="center" vertical="center"/>
      <protection/>
    </xf>
    <xf numFmtId="0" fontId="13" fillId="33" borderId="64" xfId="0" applyNumberFormat="1" applyFont="1" applyFill="1" applyBorder="1" applyAlignment="1" applyProtection="1">
      <alignment horizontal="center" vertical="center"/>
      <protection/>
    </xf>
    <xf numFmtId="192" fontId="1" fillId="33" borderId="48" xfId="0" applyNumberFormat="1" applyFont="1" applyFill="1" applyBorder="1" applyAlignment="1" applyProtection="1">
      <alignment vertical="center"/>
      <protection/>
    </xf>
    <xf numFmtId="195" fontId="13" fillId="33" borderId="46" xfId="0" applyNumberFormat="1" applyFont="1" applyFill="1" applyBorder="1" applyAlignment="1" applyProtection="1">
      <alignment horizontal="center" vertical="center" wrapText="1"/>
      <protection/>
    </xf>
    <xf numFmtId="199" fontId="13" fillId="33" borderId="61" xfId="0" applyNumberFormat="1" applyFont="1" applyFill="1" applyBorder="1" applyAlignment="1" applyProtection="1">
      <alignment horizontal="center" vertical="center" wrapText="1"/>
      <protection/>
    </xf>
    <xf numFmtId="192" fontId="13" fillId="33" borderId="16" xfId="0" applyNumberFormat="1" applyFont="1" applyFill="1" applyBorder="1" applyAlignment="1" applyProtection="1">
      <alignment horizontal="center" vertical="center" wrapText="1"/>
      <protection/>
    </xf>
    <xf numFmtId="195" fontId="13" fillId="33" borderId="18" xfId="0" applyNumberFormat="1" applyFont="1" applyFill="1" applyBorder="1" applyAlignment="1" applyProtection="1">
      <alignment horizontal="center" vertical="center" wrapText="1"/>
      <protection/>
    </xf>
    <xf numFmtId="192" fontId="1" fillId="33" borderId="16" xfId="0" applyNumberFormat="1" applyFont="1" applyFill="1" applyBorder="1" applyAlignment="1" applyProtection="1">
      <alignment vertical="center"/>
      <protection/>
    </xf>
    <xf numFmtId="192" fontId="1" fillId="33" borderId="39" xfId="0" applyNumberFormat="1" applyFont="1" applyFill="1" applyBorder="1" applyAlignment="1" applyProtection="1">
      <alignment vertical="center"/>
      <protection/>
    </xf>
    <xf numFmtId="192" fontId="13" fillId="33" borderId="67" xfId="0" applyNumberFormat="1" applyFont="1" applyFill="1" applyBorder="1" applyAlignment="1" applyProtection="1">
      <alignment horizontal="center" vertical="center" wrapText="1"/>
      <protection/>
    </xf>
    <xf numFmtId="0" fontId="13" fillId="33" borderId="63" xfId="0" applyNumberFormat="1" applyFont="1" applyFill="1" applyBorder="1" applyAlignment="1">
      <alignment horizontal="left" vertical="center" wrapText="1"/>
    </xf>
    <xf numFmtId="199" fontId="13" fillId="33" borderId="62" xfId="0" applyNumberFormat="1" applyFont="1" applyFill="1" applyBorder="1" applyAlignment="1" applyProtection="1">
      <alignment horizontal="center" vertical="center" wrapText="1"/>
      <protection/>
    </xf>
    <xf numFmtId="192" fontId="13" fillId="33" borderId="25" xfId="0" applyNumberFormat="1" applyFont="1" applyFill="1" applyBorder="1" applyAlignment="1" applyProtection="1">
      <alignment horizontal="center" vertical="center" wrapText="1"/>
      <protection/>
    </xf>
    <xf numFmtId="195" fontId="13" fillId="33" borderId="27" xfId="0" applyNumberFormat="1" applyFont="1" applyFill="1" applyBorder="1" applyAlignment="1" applyProtection="1">
      <alignment horizontal="center" vertical="center" wrapText="1"/>
      <protection/>
    </xf>
    <xf numFmtId="195" fontId="13" fillId="33" borderId="62" xfId="0" applyNumberFormat="1" applyFont="1" applyFill="1" applyBorder="1" applyAlignment="1" applyProtection="1">
      <alignment horizontal="center" vertical="center" wrapText="1"/>
      <protection/>
    </xf>
    <xf numFmtId="1" fontId="13" fillId="33" borderId="63" xfId="0" applyNumberFormat="1" applyFont="1" applyFill="1" applyBorder="1" applyAlignment="1" applyProtection="1">
      <alignment horizontal="center" vertical="center" wrapText="1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92" fontId="13" fillId="33" borderId="19" xfId="0" applyNumberFormat="1" applyFont="1" applyFill="1" applyBorder="1" applyAlignment="1" applyProtection="1">
      <alignment horizontal="center" vertical="center" wrapText="1"/>
      <protection/>
    </xf>
    <xf numFmtId="192" fontId="13" fillId="33" borderId="39" xfId="0" applyNumberFormat="1" applyFont="1" applyFill="1" applyBorder="1" applyAlignment="1" applyProtection="1">
      <alignment horizontal="center" vertical="center" wrapText="1"/>
      <protection/>
    </xf>
    <xf numFmtId="192" fontId="5" fillId="33" borderId="16" xfId="0" applyNumberFormat="1" applyFont="1" applyFill="1" applyBorder="1" applyAlignment="1" applyProtection="1">
      <alignment vertical="center"/>
      <protection/>
    </xf>
    <xf numFmtId="192" fontId="5" fillId="33" borderId="39" xfId="0" applyNumberFormat="1" applyFont="1" applyFill="1" applyBorder="1" applyAlignment="1" applyProtection="1">
      <alignment vertical="center"/>
      <protection/>
    </xf>
    <xf numFmtId="192" fontId="90" fillId="33" borderId="11" xfId="0" applyNumberFormat="1" applyFont="1" applyFill="1" applyBorder="1" applyAlignment="1" applyProtection="1">
      <alignment vertical="center"/>
      <protection/>
    </xf>
    <xf numFmtId="192" fontId="19" fillId="33" borderId="55" xfId="0" applyNumberFormat="1" applyFont="1" applyFill="1" applyBorder="1" applyAlignment="1" applyProtection="1">
      <alignment horizontal="center" vertical="center"/>
      <protection/>
    </xf>
    <xf numFmtId="195" fontId="13" fillId="33" borderId="14" xfId="0" applyNumberFormat="1" applyFont="1" applyFill="1" applyBorder="1" applyAlignment="1" applyProtection="1">
      <alignment horizontal="center" vertical="center" wrapText="1"/>
      <protection/>
    </xf>
    <xf numFmtId="1" fontId="13" fillId="33" borderId="23" xfId="0" applyNumberFormat="1" applyFont="1" applyFill="1" applyBorder="1" applyAlignment="1" applyProtection="1">
      <alignment horizontal="center" vertical="center"/>
      <protection/>
    </xf>
    <xf numFmtId="0" fontId="13" fillId="33" borderId="47" xfId="0" applyNumberFormat="1" applyFont="1" applyFill="1" applyBorder="1" applyAlignment="1">
      <alignment vertical="center" wrapText="1"/>
    </xf>
    <xf numFmtId="0" fontId="13" fillId="33" borderId="39" xfId="0" applyNumberFormat="1" applyFont="1" applyFill="1" applyBorder="1" applyAlignment="1">
      <alignment vertical="center" wrapText="1"/>
    </xf>
    <xf numFmtId="0" fontId="13" fillId="33" borderId="50" xfId="0" applyFont="1" applyFill="1" applyBorder="1" applyAlignment="1">
      <alignment vertical="center" wrapText="1"/>
    </xf>
    <xf numFmtId="0" fontId="13" fillId="33" borderId="50" xfId="0" applyFont="1" applyFill="1" applyBorder="1" applyAlignment="1">
      <alignment vertical="center"/>
    </xf>
    <xf numFmtId="0" fontId="13" fillId="33" borderId="64" xfId="0" applyNumberFormat="1" applyFont="1" applyFill="1" applyBorder="1" applyAlignment="1">
      <alignment vertical="center" wrapText="1"/>
    </xf>
    <xf numFmtId="0" fontId="21" fillId="33" borderId="50" xfId="0" applyFont="1" applyFill="1" applyBorder="1" applyAlignment="1">
      <alignment horizontal="left" vertical="center" wrapText="1"/>
    </xf>
    <xf numFmtId="0" fontId="21" fillId="33" borderId="68" xfId="0" applyFont="1" applyFill="1" applyBorder="1" applyAlignment="1">
      <alignment horizontal="left" vertical="center" wrapText="1"/>
    </xf>
    <xf numFmtId="0" fontId="13" fillId="33" borderId="63" xfId="0" applyNumberFormat="1" applyFont="1" applyFill="1" applyBorder="1" applyAlignment="1">
      <alignment vertical="center" wrapText="1"/>
    </xf>
    <xf numFmtId="2" fontId="13" fillId="33" borderId="22" xfId="0" applyNumberFormat="1" applyFont="1" applyFill="1" applyBorder="1" applyAlignment="1" applyProtection="1">
      <alignment horizontal="center" vertical="center" wrapText="1"/>
      <protection/>
    </xf>
    <xf numFmtId="2" fontId="13" fillId="33" borderId="48" xfId="0" applyNumberFormat="1" applyFont="1" applyFill="1" applyBorder="1" applyAlignment="1" applyProtection="1">
      <alignment horizontal="center" vertical="center" wrapText="1"/>
      <protection/>
    </xf>
    <xf numFmtId="192" fontId="19" fillId="33" borderId="65" xfId="0" applyNumberFormat="1" applyFont="1" applyFill="1" applyBorder="1" applyAlignment="1" applyProtection="1">
      <alignment horizontal="center" vertical="center"/>
      <protection/>
    </xf>
    <xf numFmtId="192" fontId="13" fillId="33" borderId="62" xfId="0" applyNumberFormat="1" applyFont="1" applyFill="1" applyBorder="1" applyAlignment="1" applyProtection="1">
      <alignment horizontal="center" vertical="center" wrapText="1"/>
      <protection/>
    </xf>
    <xf numFmtId="0" fontId="13" fillId="33" borderId="63" xfId="0" applyFont="1" applyFill="1" applyBorder="1" applyAlignment="1">
      <alignment vertical="center"/>
    </xf>
    <xf numFmtId="192" fontId="13" fillId="33" borderId="28" xfId="0" applyNumberFormat="1" applyFont="1" applyFill="1" applyBorder="1" applyAlignment="1" applyProtection="1">
      <alignment horizontal="center" vertical="center" wrapText="1"/>
      <protection/>
    </xf>
    <xf numFmtId="192" fontId="28" fillId="33" borderId="69" xfId="0" applyNumberFormat="1" applyFont="1" applyFill="1" applyBorder="1" applyAlignment="1" applyProtection="1">
      <alignment vertical="center"/>
      <protection/>
    </xf>
    <xf numFmtId="192" fontId="29" fillId="33" borderId="53" xfId="0" applyNumberFormat="1" applyFont="1" applyFill="1" applyBorder="1" applyAlignment="1" applyProtection="1">
      <alignment horizontal="center" vertical="center"/>
      <protection/>
    </xf>
    <xf numFmtId="201" fontId="8" fillId="33" borderId="58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7" fillId="0" borderId="70" xfId="0" applyNumberFormat="1" applyFont="1" applyBorder="1" applyAlignment="1" applyProtection="1">
      <alignment horizontal="left" vertical="center"/>
      <protection/>
    </xf>
    <xf numFmtId="0" fontId="7" fillId="0" borderId="71" xfId="0" applyNumberFormat="1" applyFont="1" applyBorder="1" applyAlignment="1" applyProtection="1">
      <alignment horizontal="left" vertical="center"/>
      <protection/>
    </xf>
    <xf numFmtId="0" fontId="7" fillId="0" borderId="43" xfId="0" applyNumberFormat="1" applyFont="1" applyBorder="1" applyAlignment="1" applyProtection="1">
      <alignment horizontal="left" vertical="center"/>
      <protection/>
    </xf>
    <xf numFmtId="0" fontId="31" fillId="0" borderId="72" xfId="0" applyFont="1" applyBorder="1" applyAlignment="1" applyProtection="1">
      <alignment horizontal="center" vertical="center" wrapText="1"/>
      <protection/>
    </xf>
    <xf numFmtId="0" fontId="31" fillId="0" borderId="71" xfId="0" applyFont="1" applyBorder="1" applyAlignment="1" applyProtection="1">
      <alignment horizontal="center" vertical="center" wrapText="1"/>
      <protection/>
    </xf>
    <xf numFmtId="0" fontId="31" fillId="0" borderId="43" xfId="0" applyFont="1" applyBorder="1" applyAlignment="1" applyProtection="1">
      <alignment horizontal="center" vertical="center" wrapText="1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4" fillId="0" borderId="73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/>
      <protection/>
    </xf>
    <xf numFmtId="0" fontId="13" fillId="0" borderId="41" xfId="0" applyFont="1" applyBorder="1" applyAlignment="1" applyProtection="1">
      <alignment horizontal="center" vertical="center"/>
      <protection/>
    </xf>
    <xf numFmtId="0" fontId="30" fillId="0" borderId="74" xfId="0" applyNumberFormat="1" applyFont="1" applyBorder="1" applyAlignment="1" applyProtection="1">
      <alignment horizontal="left" vertical="center" wrapText="1"/>
      <protection/>
    </xf>
    <xf numFmtId="0" fontId="30" fillId="0" borderId="75" xfId="0" applyNumberFormat="1" applyFont="1" applyBorder="1" applyAlignment="1" applyProtection="1">
      <alignment horizontal="left" vertical="center" wrapText="1"/>
      <protection/>
    </xf>
    <xf numFmtId="0" fontId="30" fillId="0" borderId="27" xfId="0" applyNumberFormat="1" applyFont="1" applyBorder="1" applyAlignment="1" applyProtection="1">
      <alignment horizontal="left" vertical="center" wrapText="1"/>
      <protection/>
    </xf>
    <xf numFmtId="0" fontId="31" fillId="0" borderId="23" xfId="0" applyFont="1" applyBorder="1" applyAlignment="1" applyProtection="1">
      <alignment horizontal="center" vertical="center" wrapText="1"/>
      <protection/>
    </xf>
    <xf numFmtId="0" fontId="31" fillId="0" borderId="11" xfId="0" applyFont="1" applyBorder="1" applyAlignment="1" applyProtection="1">
      <alignment horizontal="center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76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50" xfId="0" applyFont="1" applyBorder="1" applyAlignment="1" applyProtection="1">
      <alignment horizontal="center" vertical="center"/>
      <protection/>
    </xf>
    <xf numFmtId="0" fontId="30" fillId="0" borderId="77" xfId="0" applyNumberFormat="1" applyFont="1" applyBorder="1" applyAlignment="1" applyProtection="1">
      <alignment horizontal="left" vertical="center"/>
      <protection/>
    </xf>
    <xf numFmtId="0" fontId="30" fillId="0" borderId="11" xfId="0" applyNumberFormat="1" applyFont="1" applyBorder="1" applyAlignment="1" applyProtection="1">
      <alignment horizontal="left" vertical="center"/>
      <protection/>
    </xf>
    <xf numFmtId="0" fontId="30" fillId="0" borderId="22" xfId="0" applyNumberFormat="1" applyFont="1" applyBorder="1" applyAlignment="1" applyProtection="1">
      <alignment horizontal="left" vertical="center"/>
      <protection/>
    </xf>
    <xf numFmtId="0" fontId="22" fillId="0" borderId="40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22" fillId="0" borderId="49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7" fillId="0" borderId="70" xfId="0" applyNumberFormat="1" applyFont="1" applyBorder="1" applyAlignment="1" applyProtection="1">
      <alignment horizontal="left" vertical="center"/>
      <protection/>
    </xf>
    <xf numFmtId="0" fontId="7" fillId="0" borderId="71" xfId="0" applyNumberFormat="1" applyFont="1" applyBorder="1" applyAlignment="1" applyProtection="1">
      <alignment horizontal="left" vertical="center"/>
      <protection/>
    </xf>
    <xf numFmtId="0" fontId="7" fillId="0" borderId="43" xfId="0" applyNumberFormat="1" applyFont="1" applyBorder="1" applyAlignment="1" applyProtection="1">
      <alignment horizontal="left" vertical="center"/>
      <protection/>
    </xf>
    <xf numFmtId="0" fontId="7" fillId="0" borderId="72" xfId="0" applyNumberFormat="1" applyFont="1" applyBorder="1" applyAlignment="1" applyProtection="1">
      <alignment horizontal="center" vertical="center"/>
      <protection/>
    </xf>
    <xf numFmtId="0" fontId="7" fillId="0" borderId="43" xfId="0" applyNumberFormat="1" applyFont="1" applyBorder="1" applyAlignment="1" applyProtection="1">
      <alignment horizontal="center" vertical="center"/>
      <protection/>
    </xf>
    <xf numFmtId="0" fontId="7" fillId="0" borderId="42" xfId="0" applyNumberFormat="1" applyFont="1" applyBorder="1" applyAlignment="1" applyProtection="1">
      <alignment horizontal="center" vertical="center"/>
      <protection/>
    </xf>
    <xf numFmtId="0" fontId="7" fillId="0" borderId="41" xfId="0" applyNumberFormat="1" applyFont="1" applyBorder="1" applyAlignment="1" applyProtection="1">
      <alignment horizontal="center" vertical="center"/>
      <protection/>
    </xf>
    <xf numFmtId="0" fontId="30" fillId="0" borderId="49" xfId="0" applyNumberFormat="1" applyFont="1" applyBorder="1" applyAlignment="1" applyProtection="1">
      <alignment horizontal="left" vertical="center" wrapText="1"/>
      <protection/>
    </xf>
    <xf numFmtId="0" fontId="30" fillId="0" borderId="14" xfId="0" applyNumberFormat="1" applyFont="1" applyBorder="1" applyAlignment="1" applyProtection="1">
      <alignment horizontal="left" vertical="center" wrapText="1"/>
      <protection/>
    </xf>
    <xf numFmtId="0" fontId="7" fillId="0" borderId="77" xfId="0" applyNumberFormat="1" applyFont="1" applyBorder="1" applyAlignment="1" applyProtection="1">
      <alignment horizontal="left" vertical="center"/>
      <protection/>
    </xf>
    <xf numFmtId="0" fontId="7" fillId="0" borderId="11" xfId="0" applyNumberFormat="1" applyFont="1" applyBorder="1" applyAlignment="1" applyProtection="1">
      <alignment horizontal="left" vertical="center"/>
      <protection/>
    </xf>
    <xf numFmtId="0" fontId="7" fillId="0" borderId="22" xfId="0" applyNumberFormat="1" applyFont="1" applyBorder="1" applyAlignment="1" applyProtection="1">
      <alignment horizontal="left" vertical="center"/>
      <protection/>
    </xf>
    <xf numFmtId="0" fontId="7" fillId="0" borderId="23" xfId="0" applyNumberFormat="1" applyFont="1" applyBorder="1" applyAlignment="1" applyProtection="1">
      <alignment horizontal="center" vertical="center"/>
      <protection/>
    </xf>
    <xf numFmtId="0" fontId="7" fillId="0" borderId="22" xfId="0" applyNumberFormat="1" applyFont="1" applyBorder="1" applyAlignment="1" applyProtection="1">
      <alignment horizontal="center" vertical="center"/>
      <protection/>
    </xf>
    <xf numFmtId="0" fontId="7" fillId="0" borderId="14" xfId="0" applyNumberFormat="1" applyFont="1" applyBorder="1" applyAlignment="1" applyProtection="1">
      <alignment horizontal="center" vertical="center"/>
      <protection/>
    </xf>
    <xf numFmtId="0" fontId="7" fillId="0" borderId="5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0" fontId="30" fillId="0" borderId="49" xfId="0" applyNumberFormat="1" applyFont="1" applyBorder="1" applyAlignment="1" applyProtection="1">
      <alignment horizontal="left" vertical="center"/>
      <protection/>
    </xf>
    <xf numFmtId="0" fontId="30" fillId="0" borderId="14" xfId="0" applyNumberFormat="1" applyFont="1" applyBorder="1" applyAlignment="1" applyProtection="1">
      <alignment horizontal="left" vertical="center"/>
      <protection/>
    </xf>
    <xf numFmtId="0" fontId="22" fillId="0" borderId="78" xfId="0" applyNumberFormat="1" applyFont="1" applyBorder="1" applyAlignment="1" applyProtection="1">
      <alignment horizontal="center" vertical="center"/>
      <protection/>
    </xf>
    <xf numFmtId="0" fontId="22" fillId="0" borderId="79" xfId="0" applyNumberFormat="1" applyFont="1" applyBorder="1" applyAlignment="1" applyProtection="1">
      <alignment horizontal="center" vertical="center"/>
      <protection/>
    </xf>
    <xf numFmtId="0" fontId="22" fillId="0" borderId="80" xfId="0" applyNumberFormat="1" applyFont="1" applyBorder="1" applyAlignment="1" applyProtection="1">
      <alignment horizontal="center" vertical="center"/>
      <protection/>
    </xf>
    <xf numFmtId="0" fontId="22" fillId="0" borderId="81" xfId="0" applyNumberFormat="1" applyFont="1" applyBorder="1" applyAlignment="1" applyProtection="1">
      <alignment horizontal="center" vertical="center"/>
      <protection/>
    </xf>
    <xf numFmtId="0" fontId="22" fillId="0" borderId="0" xfId="0" applyNumberFormat="1" applyFont="1" applyBorder="1" applyAlignment="1" applyProtection="1">
      <alignment horizontal="center" vertical="center"/>
      <protection/>
    </xf>
    <xf numFmtId="0" fontId="22" fillId="0" borderId="82" xfId="0" applyNumberFormat="1" applyFont="1" applyBorder="1" applyAlignment="1" applyProtection="1">
      <alignment horizontal="center" vertical="center"/>
      <protection/>
    </xf>
    <xf numFmtId="0" fontId="22" fillId="0" borderId="83" xfId="0" applyNumberFormat="1" applyFont="1" applyBorder="1" applyAlignment="1" applyProtection="1">
      <alignment horizontal="center" vertical="center"/>
      <protection/>
    </xf>
    <xf numFmtId="0" fontId="22" fillId="0" borderId="10" xfId="0" applyNumberFormat="1" applyFont="1" applyBorder="1" applyAlignment="1" applyProtection="1">
      <alignment horizontal="center" vertical="center"/>
      <protection/>
    </xf>
    <xf numFmtId="0" fontId="22" fillId="0" borderId="18" xfId="0" applyNumberFormat="1" applyFont="1" applyBorder="1" applyAlignment="1" applyProtection="1">
      <alignment horizontal="center" vertical="center"/>
      <protection/>
    </xf>
    <xf numFmtId="0" fontId="25" fillId="0" borderId="84" xfId="0" applyFont="1" applyBorder="1" applyAlignment="1" applyProtection="1">
      <alignment horizontal="center" vertical="center" textRotation="90" wrapText="1"/>
      <protection/>
    </xf>
    <xf numFmtId="0" fontId="25" fillId="0" borderId="80" xfId="0" applyFont="1" applyBorder="1" applyAlignment="1" applyProtection="1">
      <alignment horizontal="center" vertical="center" textRotation="90" wrapText="1"/>
      <protection/>
    </xf>
    <xf numFmtId="0" fontId="25" fillId="0" borderId="44" xfId="0" applyFont="1" applyBorder="1" applyAlignment="1" applyProtection="1">
      <alignment horizontal="center" vertical="center" textRotation="90" wrapText="1"/>
      <protection/>
    </xf>
    <xf numFmtId="0" fontId="25" fillId="0" borderId="82" xfId="0" applyFont="1" applyBorder="1" applyAlignment="1" applyProtection="1">
      <alignment horizontal="center" vertical="center" textRotation="90" wrapText="1"/>
      <protection/>
    </xf>
    <xf numFmtId="0" fontId="25" fillId="0" borderId="19" xfId="0" applyFont="1" applyBorder="1" applyAlignment="1" applyProtection="1">
      <alignment horizontal="center" vertical="center" textRotation="90" wrapText="1"/>
      <protection/>
    </xf>
    <xf numFmtId="0" fontId="25" fillId="0" borderId="18" xfId="0" applyFont="1" applyBorder="1" applyAlignment="1" applyProtection="1">
      <alignment horizontal="center" vertical="center" textRotation="90" wrapText="1"/>
      <protection/>
    </xf>
    <xf numFmtId="0" fontId="25" fillId="0" borderId="46" xfId="0" applyFont="1" applyBorder="1" applyAlignment="1" applyProtection="1">
      <alignment horizontal="center" vertical="center" textRotation="90" wrapText="1"/>
      <protection/>
    </xf>
    <xf numFmtId="0" fontId="25" fillId="0" borderId="47" xfId="0" applyFont="1" applyBorder="1" applyAlignment="1" applyProtection="1">
      <alignment horizontal="center" vertical="center" textRotation="90" wrapText="1"/>
      <protection/>
    </xf>
    <xf numFmtId="0" fontId="25" fillId="0" borderId="14" xfId="0" applyFont="1" applyBorder="1" applyAlignment="1" applyProtection="1">
      <alignment horizontal="center" vertical="center" textRotation="90" wrapText="1"/>
      <protection/>
    </xf>
    <xf numFmtId="0" fontId="25" fillId="0" borderId="50" xfId="0" applyFont="1" applyBorder="1" applyAlignment="1" applyProtection="1">
      <alignment horizontal="center" vertical="center" textRotation="90" wrapText="1"/>
      <protection/>
    </xf>
    <xf numFmtId="0" fontId="22" fillId="0" borderId="45" xfId="0" applyNumberFormat="1" applyFont="1" applyBorder="1" applyAlignment="1" applyProtection="1">
      <alignment horizontal="center" vertical="center"/>
      <protection/>
    </xf>
    <xf numFmtId="0" fontId="22" fillId="0" borderId="46" xfId="0" applyNumberFormat="1" applyFont="1" applyBorder="1" applyAlignment="1" applyProtection="1">
      <alignment horizontal="center" vertical="center"/>
      <protection/>
    </xf>
    <xf numFmtId="0" fontId="22" fillId="0" borderId="49" xfId="0" applyNumberFormat="1" applyFont="1" applyBorder="1" applyAlignment="1" applyProtection="1">
      <alignment horizontal="center" vertical="center"/>
      <protection/>
    </xf>
    <xf numFmtId="0" fontId="22" fillId="0" borderId="14" xfId="0" applyNumberFormat="1" applyFont="1" applyBorder="1" applyAlignment="1" applyProtection="1">
      <alignment horizontal="center" vertical="center"/>
      <protection/>
    </xf>
    <xf numFmtId="0" fontId="22" fillId="0" borderId="46" xfId="0" applyNumberFormat="1" applyFont="1" applyBorder="1" applyAlignment="1" applyProtection="1">
      <alignment horizontal="center" vertical="center" wrapText="1"/>
      <protection/>
    </xf>
    <xf numFmtId="0" fontId="22" fillId="0" borderId="14" xfId="0" applyNumberFormat="1" applyFont="1" applyBorder="1" applyAlignment="1" applyProtection="1">
      <alignment horizontal="center" vertical="center" wrapText="1"/>
      <protection/>
    </xf>
    <xf numFmtId="0" fontId="25" fillId="0" borderId="46" xfId="0" applyFont="1" applyBorder="1" applyAlignment="1" applyProtection="1">
      <alignment horizontal="center" vertical="center" textRotation="90" wrapText="1"/>
      <protection/>
    </xf>
    <xf numFmtId="0" fontId="25" fillId="0" borderId="47" xfId="0" applyFont="1" applyBorder="1" applyAlignment="1" applyProtection="1">
      <alignment horizontal="center" vertical="center" textRotation="90" wrapText="1"/>
      <protection/>
    </xf>
    <xf numFmtId="0" fontId="25" fillId="0" borderId="14" xfId="0" applyFont="1" applyBorder="1" applyAlignment="1" applyProtection="1">
      <alignment horizontal="center" vertical="center" textRotation="90" wrapText="1"/>
      <protection/>
    </xf>
    <xf numFmtId="0" fontId="25" fillId="0" borderId="50" xfId="0" applyFont="1" applyBorder="1" applyAlignment="1" applyProtection="1">
      <alignment horizontal="center" vertical="center" textRotation="90" wrapText="1"/>
      <protection/>
    </xf>
    <xf numFmtId="0" fontId="19" fillId="0" borderId="85" xfId="0" applyFont="1" applyBorder="1" applyAlignment="1" applyProtection="1">
      <alignment horizontal="center" vertical="center"/>
      <protection/>
    </xf>
    <xf numFmtId="0" fontId="19" fillId="0" borderId="86" xfId="0" applyFont="1" applyBorder="1" applyAlignment="1" applyProtection="1">
      <alignment horizontal="center" vertical="center"/>
      <protection/>
    </xf>
    <xf numFmtId="0" fontId="19" fillId="0" borderId="87" xfId="0" applyFont="1" applyBorder="1" applyAlignment="1" applyProtection="1">
      <alignment horizontal="center" vertical="center"/>
      <protection/>
    </xf>
    <xf numFmtId="0" fontId="25" fillId="0" borderId="78" xfId="0" applyFont="1" applyBorder="1" applyAlignment="1" applyProtection="1">
      <alignment horizontal="center" vertical="center" textRotation="90" wrapText="1"/>
      <protection/>
    </xf>
    <xf numFmtId="0" fontId="25" fillId="0" borderId="79" xfId="0" applyFont="1" applyBorder="1" applyAlignment="1" applyProtection="1">
      <alignment horizontal="center" vertical="center" textRotation="90" wrapText="1"/>
      <protection/>
    </xf>
    <xf numFmtId="0" fontId="25" fillId="0" borderId="81" xfId="0" applyFont="1" applyBorder="1" applyAlignment="1" applyProtection="1">
      <alignment horizontal="center" vertical="center" textRotation="90" wrapText="1"/>
      <protection/>
    </xf>
    <xf numFmtId="0" fontId="25" fillId="0" borderId="0" xfId="0" applyFont="1" applyBorder="1" applyAlignment="1" applyProtection="1">
      <alignment horizontal="center" vertical="center" textRotation="90" wrapText="1"/>
      <protection/>
    </xf>
    <xf numFmtId="0" fontId="25" fillId="0" borderId="83" xfId="0" applyFont="1" applyBorder="1" applyAlignment="1" applyProtection="1">
      <alignment horizontal="center" vertical="center" textRotation="90" wrapText="1"/>
      <protection/>
    </xf>
    <xf numFmtId="0" fontId="25" fillId="0" borderId="10" xfId="0" applyFont="1" applyBorder="1" applyAlignment="1" applyProtection="1">
      <alignment horizontal="center" vertical="center" textRotation="90" wrapText="1"/>
      <protection/>
    </xf>
    <xf numFmtId="0" fontId="2" fillId="0" borderId="0" xfId="0" applyFont="1" applyBorder="1" applyAlignment="1" applyProtection="1">
      <alignment horizontal="right" vertical="top"/>
      <protection/>
    </xf>
    <xf numFmtId="0" fontId="14" fillId="0" borderId="0" xfId="0" applyFont="1" applyFill="1" applyBorder="1" applyAlignment="1" applyProtection="1">
      <alignment horizontal="center" vertical="top"/>
      <protection/>
    </xf>
    <xf numFmtId="0" fontId="27" fillId="0" borderId="0" xfId="0" applyFont="1" applyBorder="1" applyAlignment="1" applyProtection="1">
      <alignment horizont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19" fillId="0" borderId="88" xfId="0" applyFont="1" applyBorder="1" applyAlignment="1" applyProtection="1">
      <alignment horizontal="center" vertical="center" textRotation="90"/>
      <protection/>
    </xf>
    <xf numFmtId="0" fontId="19" fillId="0" borderId="89" xfId="0" applyFont="1" applyBorder="1" applyAlignment="1" applyProtection="1">
      <alignment horizontal="center" vertical="center" textRotation="90"/>
      <protection/>
    </xf>
    <xf numFmtId="0" fontId="19" fillId="0" borderId="85" xfId="0" applyFont="1" applyBorder="1" applyAlignment="1" applyProtection="1">
      <alignment horizontal="center" vertical="center" wrapText="1"/>
      <protection/>
    </xf>
    <xf numFmtId="0" fontId="19" fillId="0" borderId="86" xfId="0" applyFont="1" applyBorder="1" applyAlignment="1" applyProtection="1">
      <alignment horizontal="center" vertical="center" wrapText="1"/>
      <protection/>
    </xf>
    <xf numFmtId="0" fontId="19" fillId="0" borderId="87" xfId="0" applyFont="1" applyBorder="1" applyAlignment="1" applyProtection="1">
      <alignment horizontal="center" vertical="center" wrapText="1"/>
      <protection/>
    </xf>
    <xf numFmtId="0" fontId="19" fillId="0" borderId="86" xfId="0" applyNumberFormat="1" applyFont="1" applyBorder="1" applyAlignment="1" applyProtection="1">
      <alignment horizontal="center" vertical="center"/>
      <protection/>
    </xf>
    <xf numFmtId="49" fontId="19" fillId="0" borderId="85" xfId="0" applyNumberFormat="1" applyFont="1" applyBorder="1" applyAlignment="1" applyProtection="1">
      <alignment horizontal="center" vertical="center"/>
      <protection/>
    </xf>
    <xf numFmtId="49" fontId="19" fillId="0" borderId="86" xfId="0" applyNumberFormat="1" applyFont="1" applyBorder="1" applyAlignment="1" applyProtection="1">
      <alignment horizontal="center" vertical="center"/>
      <protection/>
    </xf>
    <xf numFmtId="49" fontId="19" fillId="0" borderId="87" xfId="0" applyNumberFormat="1" applyFont="1" applyBorder="1" applyAlignment="1" applyProtection="1">
      <alignment horizontal="center" vertical="center"/>
      <protection/>
    </xf>
    <xf numFmtId="192" fontId="18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90" xfId="0" applyNumberFormat="1" applyFont="1" applyFill="1" applyBorder="1" applyAlignment="1" applyProtection="1">
      <alignment horizontal="center" vertical="center" textRotation="90"/>
      <protection/>
    </xf>
    <xf numFmtId="0" fontId="13" fillId="33" borderId="67" xfId="0" applyNumberFormat="1" applyFont="1" applyFill="1" applyBorder="1" applyAlignment="1" applyProtection="1">
      <alignment horizontal="center" vertical="center" textRotation="90"/>
      <protection/>
    </xf>
    <xf numFmtId="0" fontId="13" fillId="33" borderId="61" xfId="0" applyNumberFormat="1" applyFont="1" applyFill="1" applyBorder="1" applyAlignment="1" applyProtection="1">
      <alignment horizontal="center" vertical="center" textRotation="90"/>
      <protection/>
    </xf>
    <xf numFmtId="192" fontId="7" fillId="33" borderId="78" xfId="0" applyNumberFormat="1" applyFont="1" applyFill="1" applyBorder="1" applyAlignment="1" applyProtection="1">
      <alignment horizontal="center" vertical="center" wrapText="1"/>
      <protection/>
    </xf>
    <xf numFmtId="192" fontId="7" fillId="33" borderId="91" xfId="0" applyNumberFormat="1" applyFont="1" applyFill="1" applyBorder="1" applyAlignment="1" applyProtection="1">
      <alignment horizontal="center" vertical="center" wrapText="1"/>
      <protection/>
    </xf>
    <xf numFmtId="192" fontId="7" fillId="33" borderId="83" xfId="0" applyNumberFormat="1" applyFont="1" applyFill="1" applyBorder="1" applyAlignment="1" applyProtection="1">
      <alignment horizontal="center" vertical="center" wrapText="1"/>
      <protection/>
    </xf>
    <xf numFmtId="192" fontId="7" fillId="33" borderId="92" xfId="0" applyNumberFormat="1" applyFont="1" applyFill="1" applyBorder="1" applyAlignment="1" applyProtection="1">
      <alignment horizontal="center" vertical="center" wrapText="1"/>
      <protection/>
    </xf>
    <xf numFmtId="192" fontId="13" fillId="33" borderId="57" xfId="0" applyNumberFormat="1" applyFont="1" applyFill="1" applyBorder="1" applyAlignment="1" applyProtection="1">
      <alignment horizontal="center" vertical="center" wrapText="1"/>
      <protection/>
    </xf>
    <xf numFmtId="192" fontId="13" fillId="33" borderId="69" xfId="0" applyNumberFormat="1" applyFont="1" applyFill="1" applyBorder="1" applyAlignment="1" applyProtection="1">
      <alignment horizontal="center" vertical="center" wrapText="1"/>
      <protection/>
    </xf>
    <xf numFmtId="192" fontId="13" fillId="33" borderId="93" xfId="0" applyNumberFormat="1" applyFont="1" applyFill="1" applyBorder="1" applyAlignment="1" applyProtection="1">
      <alignment horizontal="center" vertical="center" wrapText="1"/>
      <protection/>
    </xf>
    <xf numFmtId="192" fontId="13" fillId="33" borderId="57" xfId="0" applyNumberFormat="1" applyFont="1" applyFill="1" applyBorder="1" applyAlignment="1" applyProtection="1">
      <alignment horizontal="center" vertical="center"/>
      <protection/>
    </xf>
    <xf numFmtId="192" fontId="13" fillId="33" borderId="69" xfId="0" applyNumberFormat="1" applyFont="1" applyFill="1" applyBorder="1" applyAlignment="1" applyProtection="1">
      <alignment horizontal="center" vertical="center"/>
      <protection/>
    </xf>
    <xf numFmtId="192" fontId="13" fillId="33" borderId="93" xfId="0" applyNumberFormat="1" applyFont="1" applyFill="1" applyBorder="1" applyAlignment="1" applyProtection="1">
      <alignment horizontal="center" vertical="center"/>
      <protection/>
    </xf>
    <xf numFmtId="192" fontId="7" fillId="33" borderId="67" xfId="0" applyNumberFormat="1" applyFont="1" applyFill="1" applyBorder="1" applyAlignment="1" applyProtection="1">
      <alignment horizontal="center" vertical="center" textRotation="90" wrapText="1"/>
      <protection/>
    </xf>
    <xf numFmtId="192" fontId="7" fillId="33" borderId="61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94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16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19" xfId="0" applyNumberFormat="1" applyFont="1" applyFill="1" applyBorder="1" applyAlignment="1" applyProtection="1">
      <alignment horizontal="center" vertical="center"/>
      <protection/>
    </xf>
    <xf numFmtId="192" fontId="2" fillId="33" borderId="10" xfId="0" applyNumberFormat="1" applyFont="1" applyFill="1" applyBorder="1" applyAlignment="1" applyProtection="1">
      <alignment horizontal="center" vertical="center"/>
      <protection/>
    </xf>
    <xf numFmtId="192" fontId="2" fillId="33" borderId="18" xfId="0" applyNumberFormat="1" applyFont="1" applyFill="1" applyBorder="1" applyAlignment="1" applyProtection="1">
      <alignment horizontal="center" vertical="center"/>
      <protection/>
    </xf>
    <xf numFmtId="192" fontId="13" fillId="33" borderId="38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39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48" xfId="0" applyNumberFormat="1" applyFont="1" applyFill="1" applyBorder="1" applyAlignment="1" applyProtection="1">
      <alignment horizontal="center" vertical="center"/>
      <protection/>
    </xf>
    <xf numFmtId="192" fontId="13" fillId="33" borderId="46" xfId="0" applyNumberFormat="1" applyFont="1" applyFill="1" applyBorder="1" applyAlignment="1" applyProtection="1">
      <alignment horizontal="center" vertical="center"/>
      <protection/>
    </xf>
    <xf numFmtId="192" fontId="13" fillId="33" borderId="47" xfId="0" applyNumberFormat="1" applyFont="1" applyFill="1" applyBorder="1" applyAlignment="1" applyProtection="1">
      <alignment horizontal="center" vertical="center"/>
      <protection/>
    </xf>
    <xf numFmtId="192" fontId="13" fillId="33" borderId="45" xfId="0" applyNumberFormat="1" applyFont="1" applyFill="1" applyBorder="1" applyAlignment="1" applyProtection="1">
      <alignment horizontal="center" vertical="center"/>
      <protection/>
    </xf>
    <xf numFmtId="192" fontId="13" fillId="33" borderId="95" xfId="0" applyNumberFormat="1" applyFont="1" applyFill="1" applyBorder="1" applyAlignment="1" applyProtection="1">
      <alignment horizontal="center" vertical="center"/>
      <protection/>
    </xf>
    <xf numFmtId="192" fontId="13" fillId="33" borderId="96" xfId="0" applyNumberFormat="1" applyFont="1" applyFill="1" applyBorder="1" applyAlignment="1" applyProtection="1">
      <alignment horizontal="center" vertical="center"/>
      <protection/>
    </xf>
    <xf numFmtId="192" fontId="2" fillId="33" borderId="49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50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22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14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25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62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67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61" xfId="0" applyNumberFormat="1" applyFont="1" applyFill="1" applyBorder="1" applyAlignment="1" applyProtection="1">
      <alignment horizontal="center" vertical="center" textRotation="90" wrapText="1"/>
      <protection/>
    </xf>
    <xf numFmtId="0" fontId="26" fillId="33" borderId="0" xfId="0" applyNumberFormat="1" applyFont="1" applyFill="1" applyBorder="1" applyAlignment="1" applyProtection="1">
      <alignment horizontal="center"/>
      <protection/>
    </xf>
    <xf numFmtId="192" fontId="13" fillId="33" borderId="63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27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82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18" xfId="0" applyNumberFormat="1" applyFont="1" applyFill="1" applyBorder="1" applyAlignment="1" applyProtection="1">
      <alignment horizontal="center" vertical="center" textRotation="90" wrapText="1"/>
      <protection/>
    </xf>
    <xf numFmtId="0" fontId="26" fillId="33" borderId="79" xfId="0" applyNumberFormat="1" applyFont="1" applyFill="1" applyBorder="1" applyAlignment="1" applyProtection="1">
      <alignment horizontal="center" vertical="center"/>
      <protection/>
    </xf>
    <xf numFmtId="0" fontId="26" fillId="33" borderId="79" xfId="0" applyNumberFormat="1" applyFont="1" applyFill="1" applyBorder="1" applyAlignment="1" applyProtection="1">
      <alignment horizontal="center"/>
      <protection/>
    </xf>
    <xf numFmtId="192" fontId="19" fillId="33" borderId="44" xfId="0" applyNumberFormat="1" applyFont="1" applyFill="1" applyBorder="1" applyAlignment="1" applyProtection="1">
      <alignment horizontal="center" vertical="center"/>
      <protection/>
    </xf>
    <xf numFmtId="192" fontId="19" fillId="33" borderId="0" xfId="0" applyNumberFormat="1" applyFont="1" applyFill="1" applyBorder="1" applyAlignment="1" applyProtection="1">
      <alignment horizontal="center" vertical="center"/>
      <protection/>
    </xf>
    <xf numFmtId="0" fontId="26" fillId="33" borderId="57" xfId="0" applyNumberFormat="1" applyFont="1" applyFill="1" applyBorder="1" applyAlignment="1" applyProtection="1">
      <alignment horizontal="center" vertical="center"/>
      <protection/>
    </xf>
    <xf numFmtId="0" fontId="26" fillId="33" borderId="93" xfId="0" applyNumberFormat="1" applyFont="1" applyFill="1" applyBorder="1" applyAlignment="1" applyProtection="1">
      <alignment horizontal="center" vertical="center"/>
      <protection/>
    </xf>
    <xf numFmtId="0" fontId="26" fillId="33" borderId="69" xfId="0" applyNumberFormat="1" applyFont="1" applyFill="1" applyBorder="1" applyAlignment="1" applyProtection="1">
      <alignment horizontal="center" vertical="center"/>
      <protection/>
    </xf>
    <xf numFmtId="190" fontId="26" fillId="33" borderId="97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0" fontId="26" fillId="33" borderId="69" xfId="0" applyNumberFormat="1" applyFont="1" applyFill="1" applyBorder="1" applyAlignment="1" applyProtection="1">
      <alignment horizontal="center"/>
      <protection/>
    </xf>
    <xf numFmtId="192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>
      <alignment horizontal="center" wrapText="1"/>
    </xf>
    <xf numFmtId="192" fontId="10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57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6" fillId="33" borderId="23" xfId="0" applyFont="1" applyFill="1" applyBorder="1" applyAlignment="1" applyProtection="1">
      <alignment horizontal="left" vertical="center" indent="12"/>
      <protection/>
    </xf>
    <xf numFmtId="0" fontId="6" fillId="33" borderId="11" xfId="0" applyFont="1" applyFill="1" applyBorder="1" applyAlignment="1" applyProtection="1">
      <alignment horizontal="left" vertical="center" indent="12"/>
      <protection/>
    </xf>
    <xf numFmtId="0" fontId="6" fillId="33" borderId="11" xfId="0" applyNumberFormat="1" applyFont="1" applyFill="1" applyBorder="1" applyAlignment="1" applyProtection="1">
      <alignment horizontal="left" vertical="center" indent="12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12</xdr:col>
      <xdr:colOff>381000</xdr:colOff>
      <xdr:row>4</xdr:row>
      <xdr:rowOff>676275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23850"/>
          <a:ext cx="44862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Ректор ВДНЗ України
"Буковинський державний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медичний університету"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______________проф. Т.М. Бойчук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"_____"_________________  2020 р.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1"/>
  <sheetViews>
    <sheetView zoomScale="70" zoomScaleNormal="70" zoomScaleSheetLayoutView="75" zoomScalePageLayoutView="0" workbookViewId="0" topLeftCell="B1">
      <selection activeCell="BC32" sqref="BC32"/>
    </sheetView>
  </sheetViews>
  <sheetFormatPr defaultColWidth="10.125" defaultRowHeight="12.75"/>
  <cols>
    <col min="1" max="1" width="2.75390625" style="365" hidden="1" customWidth="1"/>
    <col min="2" max="2" width="4.375" style="365" customWidth="1"/>
    <col min="3" max="3" width="4.75390625" style="365" customWidth="1"/>
    <col min="4" max="4" width="4.25390625" style="365" customWidth="1"/>
    <col min="5" max="7" width="5.125" style="365" customWidth="1"/>
    <col min="8" max="8" width="5.375" style="365" customWidth="1"/>
    <col min="9" max="10" width="4.875" style="365" customWidth="1"/>
    <col min="11" max="11" width="4.625" style="365" customWidth="1"/>
    <col min="12" max="12" width="5.375" style="365" customWidth="1"/>
    <col min="13" max="13" width="5.625" style="365" customWidth="1"/>
    <col min="14" max="14" width="4.875" style="366" customWidth="1"/>
    <col min="15" max="15" width="5.00390625" style="366" customWidth="1"/>
    <col min="16" max="16" width="4.375" style="367" customWidth="1"/>
    <col min="17" max="17" width="5.00390625" style="367" customWidth="1"/>
    <col min="18" max="18" width="5.375" style="368" customWidth="1"/>
    <col min="19" max="23" width="4.375" style="368" customWidth="1"/>
    <col min="24" max="24" width="4.625" style="368" customWidth="1"/>
    <col min="25" max="25" width="5.125" style="368" customWidth="1"/>
    <col min="26" max="28" width="4.375" style="368" customWidth="1"/>
    <col min="29" max="32" width="4.375" style="369" customWidth="1"/>
    <col min="33" max="54" width="4.375" style="365" customWidth="1"/>
    <col min="55" max="55" width="3.25390625" style="365" customWidth="1"/>
    <col min="56" max="16384" width="10.125" style="365" customWidth="1"/>
  </cols>
  <sheetData>
    <row r="1" spans="50:54" ht="24.75" customHeight="1">
      <c r="AX1" s="534" t="s">
        <v>86</v>
      </c>
      <c r="AY1" s="534"/>
      <c r="AZ1" s="534"/>
      <c r="BA1" s="534"/>
      <c r="BB1" s="534"/>
    </row>
    <row r="2" ht="22.5" customHeight="1"/>
    <row r="3" spans="2:56" ht="35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35" t="s">
        <v>70</v>
      </c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  <c r="AM3" s="535"/>
      <c r="AN3" s="535"/>
      <c r="AO3" s="535"/>
      <c r="AP3" s="535"/>
      <c r="AQ3" s="535"/>
      <c r="AR3" s="535"/>
      <c r="AS3" s="535"/>
      <c r="AT3" s="535"/>
      <c r="AU3" s="535"/>
      <c r="AV3" s="535"/>
      <c r="AW3" s="535"/>
      <c r="AX3" s="535"/>
      <c r="AY3" s="535"/>
      <c r="AZ3" s="535"/>
      <c r="BA3" s="535"/>
      <c r="BB3" s="535"/>
      <c r="BC3" s="2"/>
      <c r="BD3" s="2"/>
    </row>
    <row r="4" spans="2:59" s="370" customFormat="1" ht="35.25" customHeight="1">
      <c r="B4" s="51" t="s">
        <v>69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35" t="s">
        <v>180</v>
      </c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535"/>
      <c r="AI4" s="535"/>
      <c r="AJ4" s="535"/>
      <c r="AK4" s="535"/>
      <c r="AL4" s="535"/>
      <c r="AM4" s="535"/>
      <c r="AN4" s="535"/>
      <c r="AO4" s="535"/>
      <c r="AP4" s="535"/>
      <c r="AQ4" s="535"/>
      <c r="AR4" s="535"/>
      <c r="AS4" s="535"/>
      <c r="AT4" s="535"/>
      <c r="AU4" s="535"/>
      <c r="AV4" s="535"/>
      <c r="AW4" s="535"/>
      <c r="AX4" s="535"/>
      <c r="AY4" s="535"/>
      <c r="AZ4" s="535"/>
      <c r="BA4" s="535"/>
      <c r="BB4" s="535"/>
      <c r="BC4" s="51"/>
      <c r="BD4" s="1"/>
      <c r="BE4" s="371"/>
      <c r="BF4" s="371"/>
      <c r="BG4" s="371"/>
    </row>
    <row r="5" spans="2:56" ht="84" customHeight="1">
      <c r="B5" s="536" t="s">
        <v>37</v>
      </c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536"/>
      <c r="AQ5" s="536"/>
      <c r="AR5" s="536"/>
      <c r="AS5" s="536"/>
      <c r="AT5" s="536"/>
      <c r="AU5" s="536"/>
      <c r="AV5" s="536"/>
      <c r="AW5" s="536"/>
      <c r="AX5" s="536"/>
      <c r="AY5" s="536"/>
      <c r="AZ5" s="536"/>
      <c r="BA5" s="536"/>
      <c r="BB5" s="536"/>
      <c r="BC5" s="536"/>
      <c r="BD5" s="2"/>
    </row>
    <row r="6" spans="2:56" ht="37.5" customHeight="1">
      <c r="B6" s="2"/>
      <c r="C6" s="3"/>
      <c r="D6" s="57" t="s">
        <v>71</v>
      </c>
      <c r="E6" s="18"/>
      <c r="F6" s="18"/>
      <c r="G6" s="18"/>
      <c r="H6" s="61"/>
      <c r="I6" s="61"/>
      <c r="J6" s="61"/>
      <c r="K6" s="61"/>
      <c r="L6" s="61"/>
      <c r="M6" s="156" t="s">
        <v>141</v>
      </c>
      <c r="N6" s="62"/>
      <c r="O6" s="62"/>
      <c r="P6" s="62"/>
      <c r="Q6" s="62"/>
      <c r="R6" s="63"/>
      <c r="S6" s="63"/>
      <c r="T6" s="64"/>
      <c r="U6" s="58" t="s">
        <v>72</v>
      </c>
      <c r="V6" s="59"/>
      <c r="W6" s="59"/>
      <c r="X6" s="60"/>
      <c r="Y6" s="44"/>
      <c r="Z6" s="66"/>
      <c r="AA6" s="66"/>
      <c r="AB6" s="85"/>
      <c r="AC6" s="66"/>
      <c r="AD6" s="157" t="s">
        <v>143</v>
      </c>
      <c r="AE6" s="84"/>
      <c r="AF6" s="66"/>
      <c r="AG6" s="66"/>
      <c r="AH6" s="66"/>
      <c r="AI6" s="66"/>
      <c r="AJ6" s="66"/>
      <c r="AK6" s="2"/>
      <c r="AL6" s="2"/>
      <c r="AM6" s="2"/>
      <c r="AN6" s="58" t="s">
        <v>73</v>
      </c>
      <c r="AO6" s="2"/>
      <c r="AP6" s="47"/>
      <c r="AQ6" s="47"/>
      <c r="AR6" s="67"/>
      <c r="AS6" s="67"/>
      <c r="AT6" s="67"/>
      <c r="AU6" s="67"/>
      <c r="AV6" s="157" t="s">
        <v>78</v>
      </c>
      <c r="AW6" s="16"/>
      <c r="AX6" s="16"/>
      <c r="AY6" s="16"/>
      <c r="AZ6" s="16"/>
      <c r="BA6" s="16"/>
      <c r="BB6" s="16"/>
      <c r="BC6" s="52"/>
      <c r="BD6" s="2"/>
    </row>
    <row r="7" spans="2:56" ht="37.5" customHeight="1">
      <c r="B7" s="5"/>
      <c r="C7" s="6"/>
      <c r="D7" s="73" t="s">
        <v>74</v>
      </c>
      <c r="E7" s="7"/>
      <c r="F7" s="7"/>
      <c r="G7" s="7"/>
      <c r="H7" s="7"/>
      <c r="I7" s="68"/>
      <c r="J7" s="69"/>
      <c r="K7" s="69"/>
      <c r="L7" s="156" t="s">
        <v>142</v>
      </c>
      <c r="M7" s="69"/>
      <c r="N7" s="68"/>
      <c r="O7" s="68"/>
      <c r="P7" s="70"/>
      <c r="Q7" s="71"/>
      <c r="R7" s="72"/>
      <c r="S7" s="72"/>
      <c r="T7" s="72"/>
      <c r="U7" s="13"/>
      <c r="V7" s="13"/>
      <c r="W7" s="13"/>
      <c r="X7" s="74"/>
      <c r="Y7" s="75"/>
      <c r="Z7" s="76"/>
      <c r="AA7" s="12"/>
      <c r="AB7" s="13"/>
      <c r="AC7" s="14"/>
      <c r="AD7" s="13"/>
      <c r="AE7" s="15"/>
      <c r="AF7" s="15"/>
      <c r="AG7" s="15"/>
      <c r="AH7" s="15"/>
      <c r="AI7" s="15"/>
      <c r="AJ7" s="15"/>
      <c r="AK7" s="45"/>
      <c r="AL7" s="52"/>
      <c r="AM7" s="52"/>
      <c r="AN7" s="58" t="s">
        <v>75</v>
      </c>
      <c r="AO7" s="2"/>
      <c r="AP7" s="48"/>
      <c r="AQ7" s="48"/>
      <c r="AR7" s="48"/>
      <c r="AS7" s="71"/>
      <c r="AT7" s="71"/>
      <c r="AU7" s="71"/>
      <c r="AV7" s="157" t="s">
        <v>79</v>
      </c>
      <c r="AW7" s="24"/>
      <c r="AX7" s="24"/>
      <c r="AY7" s="24"/>
      <c r="AZ7" s="24"/>
      <c r="BA7" s="24"/>
      <c r="BB7" s="24"/>
      <c r="BC7" s="52"/>
      <c r="BD7" s="2"/>
    </row>
    <row r="8" spans="2:56" ht="37.5" customHeight="1">
      <c r="B8" s="2"/>
      <c r="C8" s="6"/>
      <c r="D8" s="73" t="s">
        <v>76</v>
      </c>
      <c r="E8" s="17"/>
      <c r="F8" s="17"/>
      <c r="G8" s="17"/>
      <c r="H8" s="17"/>
      <c r="I8" s="77"/>
      <c r="J8" s="77"/>
      <c r="K8" s="77"/>
      <c r="L8" s="77"/>
      <c r="M8" s="156" t="s">
        <v>38</v>
      </c>
      <c r="N8" s="68"/>
      <c r="O8" s="68"/>
      <c r="P8" s="70"/>
      <c r="Q8" s="78"/>
      <c r="R8" s="72"/>
      <c r="S8" s="72"/>
      <c r="T8" s="23"/>
      <c r="U8" s="23"/>
      <c r="V8" s="23"/>
      <c r="W8" s="79"/>
      <c r="X8" s="79"/>
      <c r="Y8" s="23"/>
      <c r="Z8" s="80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53"/>
      <c r="AL8" s="53"/>
      <c r="AM8" s="53"/>
      <c r="AN8" s="58" t="s">
        <v>77</v>
      </c>
      <c r="AO8" s="53"/>
      <c r="AP8" s="49"/>
      <c r="AQ8" s="49"/>
      <c r="AR8" s="156" t="s">
        <v>140</v>
      </c>
      <c r="AS8" s="156"/>
      <c r="AT8" s="82"/>
      <c r="AU8" s="82"/>
      <c r="AV8" s="82"/>
      <c r="AW8" s="83"/>
      <c r="AX8" s="83"/>
      <c r="AY8" s="83"/>
      <c r="AZ8" s="83"/>
      <c r="BA8" s="83"/>
      <c r="BB8" s="83"/>
      <c r="BC8" s="65"/>
      <c r="BD8" s="2"/>
    </row>
    <row r="9" spans="2:56" ht="20.25">
      <c r="B9" s="2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"/>
      <c r="O9" s="2"/>
      <c r="P9" s="50"/>
      <c r="Q9" s="22"/>
      <c r="R9" s="8"/>
      <c r="S9" s="8"/>
      <c r="T9" s="8"/>
      <c r="U9" s="21"/>
      <c r="V9" s="9"/>
      <c r="W9" s="9"/>
      <c r="X9" s="9"/>
      <c r="Y9" s="10"/>
      <c r="Z9" s="11"/>
      <c r="AA9" s="10"/>
      <c r="AB9" s="54"/>
      <c r="AC9" s="55"/>
      <c r="AD9" s="52"/>
      <c r="AE9" s="52"/>
      <c r="AF9" s="56"/>
      <c r="AG9" s="56"/>
      <c r="AH9" s="56"/>
      <c r="AI9" s="56"/>
      <c r="AJ9" s="52"/>
      <c r="AK9" s="52"/>
      <c r="AL9" s="52"/>
      <c r="AM9" s="52"/>
      <c r="AN9" s="52"/>
      <c r="AO9" s="2"/>
      <c r="AP9" s="48"/>
      <c r="AQ9" s="48"/>
      <c r="AR9" s="48"/>
      <c r="AS9" s="48"/>
      <c r="AT9" s="48"/>
      <c r="AU9" s="48"/>
      <c r="AV9" s="48"/>
      <c r="AW9" s="55"/>
      <c r="AX9" s="55"/>
      <c r="AY9" s="55"/>
      <c r="AZ9" s="55"/>
      <c r="BA9" s="55"/>
      <c r="BB9" s="55"/>
      <c r="BC9" s="55"/>
      <c r="BD9" s="2"/>
    </row>
    <row r="10" spans="2:56" ht="28.5" customHeight="1">
      <c r="B10" s="537" t="s">
        <v>88</v>
      </c>
      <c r="C10" s="537"/>
      <c r="D10" s="537"/>
      <c r="E10" s="537"/>
      <c r="F10" s="537"/>
      <c r="G10" s="537"/>
      <c r="H10" s="537"/>
      <c r="I10" s="537"/>
      <c r="J10" s="537"/>
      <c r="K10" s="537"/>
      <c r="L10" s="537"/>
      <c r="M10" s="537"/>
      <c r="N10" s="537"/>
      <c r="O10" s="537"/>
      <c r="P10" s="537"/>
      <c r="Q10" s="537"/>
      <c r="R10" s="537"/>
      <c r="S10" s="537"/>
      <c r="T10" s="537"/>
      <c r="U10" s="537"/>
      <c r="V10" s="537"/>
      <c r="W10" s="537"/>
      <c r="X10" s="537"/>
      <c r="Y10" s="537"/>
      <c r="Z10" s="537"/>
      <c r="AA10" s="537"/>
      <c r="AB10" s="537"/>
      <c r="AC10" s="537"/>
      <c r="AD10" s="537"/>
      <c r="AE10" s="537"/>
      <c r="AF10" s="537"/>
      <c r="AG10" s="537"/>
      <c r="AH10" s="537"/>
      <c r="AI10" s="537"/>
      <c r="AJ10" s="537"/>
      <c r="AK10" s="537"/>
      <c r="AL10" s="537"/>
      <c r="AM10" s="537"/>
      <c r="AN10" s="537"/>
      <c r="AO10" s="537"/>
      <c r="AP10" s="537"/>
      <c r="AQ10" s="537"/>
      <c r="AR10" s="537"/>
      <c r="AS10" s="537"/>
      <c r="AT10" s="537"/>
      <c r="AU10" s="537"/>
      <c r="AV10" s="537"/>
      <c r="AW10" s="537"/>
      <c r="AX10" s="537"/>
      <c r="AY10" s="25"/>
      <c r="AZ10" s="2"/>
      <c r="BA10" s="2"/>
      <c r="BB10" s="2"/>
      <c r="BC10" s="2"/>
      <c r="BD10" s="2"/>
    </row>
    <row r="11" spans="2:56" ht="17.25" customHeight="1" thickBot="1">
      <c r="B11" s="2"/>
      <c r="C11" s="2"/>
      <c r="D11" s="2"/>
      <c r="E11" s="2"/>
      <c r="F11" s="2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7"/>
      <c r="R11" s="4"/>
      <c r="S11" s="4"/>
      <c r="T11" s="4"/>
      <c r="U11" s="4"/>
      <c r="V11" s="28"/>
      <c r="W11" s="28"/>
      <c r="X11" s="28"/>
      <c r="Y11" s="28"/>
      <c r="Z11" s="29"/>
      <c r="AA11" s="29"/>
      <c r="AB11" s="29"/>
      <c r="AC11" s="30"/>
      <c r="AD11" s="31"/>
      <c r="AE11" s="31"/>
      <c r="AF11" s="31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5"/>
      <c r="AZ11" s="2"/>
      <c r="BA11" s="2"/>
      <c r="BB11" s="2"/>
      <c r="BC11" s="2"/>
      <c r="BD11" s="2"/>
    </row>
    <row r="12" spans="2:56" s="372" customFormat="1" ht="24.75" customHeight="1" thickTop="1">
      <c r="B12" s="538" t="s">
        <v>39</v>
      </c>
      <c r="C12" s="540" t="s">
        <v>40</v>
      </c>
      <c r="D12" s="541"/>
      <c r="E12" s="541"/>
      <c r="F12" s="542"/>
      <c r="G12" s="543" t="s">
        <v>41</v>
      </c>
      <c r="H12" s="543"/>
      <c r="I12" s="543"/>
      <c r="J12" s="543"/>
      <c r="K12" s="543"/>
      <c r="L12" s="544" t="s">
        <v>42</v>
      </c>
      <c r="M12" s="545"/>
      <c r="N12" s="545"/>
      <c r="O12" s="545"/>
      <c r="P12" s="546"/>
      <c r="Q12" s="545" t="s">
        <v>43</v>
      </c>
      <c r="R12" s="545"/>
      <c r="S12" s="545"/>
      <c r="T12" s="545"/>
      <c r="U12" s="525" t="s">
        <v>44</v>
      </c>
      <c r="V12" s="526"/>
      <c r="W12" s="526"/>
      <c r="X12" s="526"/>
      <c r="Y12" s="527"/>
      <c r="Z12" s="526" t="s">
        <v>45</v>
      </c>
      <c r="AA12" s="526"/>
      <c r="AB12" s="526"/>
      <c r="AC12" s="526"/>
      <c r="AD12" s="525" t="s">
        <v>46</v>
      </c>
      <c r="AE12" s="526"/>
      <c r="AF12" s="526"/>
      <c r="AG12" s="526"/>
      <c r="AH12" s="525" t="s">
        <v>47</v>
      </c>
      <c r="AI12" s="526"/>
      <c r="AJ12" s="526"/>
      <c r="AK12" s="527"/>
      <c r="AL12" s="525" t="s">
        <v>48</v>
      </c>
      <c r="AM12" s="526"/>
      <c r="AN12" s="526"/>
      <c r="AO12" s="527"/>
      <c r="AP12" s="525" t="s">
        <v>49</v>
      </c>
      <c r="AQ12" s="526"/>
      <c r="AR12" s="526"/>
      <c r="AS12" s="527"/>
      <c r="AT12" s="525" t="s">
        <v>50</v>
      </c>
      <c r="AU12" s="526"/>
      <c r="AV12" s="526"/>
      <c r="AW12" s="527"/>
      <c r="AX12" s="525" t="s">
        <v>51</v>
      </c>
      <c r="AY12" s="526"/>
      <c r="AZ12" s="526"/>
      <c r="BA12" s="526"/>
      <c r="BB12" s="527"/>
      <c r="BC12" s="32"/>
      <c r="BD12" s="33"/>
    </row>
    <row r="13" spans="2:56" s="373" customFormat="1" ht="24.75" customHeight="1" thickBot="1">
      <c r="B13" s="539"/>
      <c r="C13" s="158">
        <v>1</v>
      </c>
      <c r="D13" s="159">
        <f>C13+1</f>
        <v>2</v>
      </c>
      <c r="E13" s="159">
        <f aca="true" t="shared" si="0" ref="E13:BB13">D13+1</f>
        <v>3</v>
      </c>
      <c r="F13" s="160">
        <f t="shared" si="0"/>
        <v>4</v>
      </c>
      <c r="G13" s="161">
        <f t="shared" si="0"/>
        <v>5</v>
      </c>
      <c r="H13" s="159">
        <f t="shared" si="0"/>
        <v>6</v>
      </c>
      <c r="I13" s="159">
        <f t="shared" si="0"/>
        <v>7</v>
      </c>
      <c r="J13" s="159">
        <f t="shared" si="0"/>
        <v>8</v>
      </c>
      <c r="K13" s="162">
        <f t="shared" si="0"/>
        <v>9</v>
      </c>
      <c r="L13" s="158">
        <f t="shared" si="0"/>
        <v>10</v>
      </c>
      <c r="M13" s="159">
        <f t="shared" si="0"/>
        <v>11</v>
      </c>
      <c r="N13" s="159">
        <f t="shared" si="0"/>
        <v>12</v>
      </c>
      <c r="O13" s="159">
        <f t="shared" si="0"/>
        <v>13</v>
      </c>
      <c r="P13" s="160">
        <f t="shared" si="0"/>
        <v>14</v>
      </c>
      <c r="Q13" s="161">
        <f t="shared" si="0"/>
        <v>15</v>
      </c>
      <c r="R13" s="159">
        <f t="shared" si="0"/>
        <v>16</v>
      </c>
      <c r="S13" s="159">
        <f t="shared" si="0"/>
        <v>17</v>
      </c>
      <c r="T13" s="162">
        <f t="shared" si="0"/>
        <v>18</v>
      </c>
      <c r="U13" s="158">
        <f t="shared" si="0"/>
        <v>19</v>
      </c>
      <c r="V13" s="159">
        <f t="shared" si="0"/>
        <v>20</v>
      </c>
      <c r="W13" s="159">
        <f t="shared" si="0"/>
        <v>21</v>
      </c>
      <c r="X13" s="159">
        <f t="shared" si="0"/>
        <v>22</v>
      </c>
      <c r="Y13" s="160">
        <f t="shared" si="0"/>
        <v>23</v>
      </c>
      <c r="Z13" s="161">
        <f t="shared" si="0"/>
        <v>24</v>
      </c>
      <c r="AA13" s="159">
        <f t="shared" si="0"/>
        <v>25</v>
      </c>
      <c r="AB13" s="159">
        <f t="shared" si="0"/>
        <v>26</v>
      </c>
      <c r="AC13" s="162">
        <f t="shared" si="0"/>
        <v>27</v>
      </c>
      <c r="AD13" s="163">
        <f t="shared" si="0"/>
        <v>28</v>
      </c>
      <c r="AE13" s="159">
        <f t="shared" si="0"/>
        <v>29</v>
      </c>
      <c r="AF13" s="159">
        <f t="shared" si="0"/>
        <v>30</v>
      </c>
      <c r="AG13" s="162">
        <f t="shared" si="0"/>
        <v>31</v>
      </c>
      <c r="AH13" s="163">
        <f t="shared" si="0"/>
        <v>32</v>
      </c>
      <c r="AI13" s="159">
        <f t="shared" si="0"/>
        <v>33</v>
      </c>
      <c r="AJ13" s="159">
        <f t="shared" si="0"/>
        <v>34</v>
      </c>
      <c r="AK13" s="162">
        <f t="shared" si="0"/>
        <v>35</v>
      </c>
      <c r="AL13" s="163">
        <f t="shared" si="0"/>
        <v>36</v>
      </c>
      <c r="AM13" s="159">
        <f t="shared" si="0"/>
        <v>37</v>
      </c>
      <c r="AN13" s="159">
        <f t="shared" si="0"/>
        <v>38</v>
      </c>
      <c r="AO13" s="162">
        <f t="shared" si="0"/>
        <v>39</v>
      </c>
      <c r="AP13" s="163">
        <f t="shared" si="0"/>
        <v>40</v>
      </c>
      <c r="AQ13" s="159">
        <f t="shared" si="0"/>
        <v>41</v>
      </c>
      <c r="AR13" s="159">
        <f t="shared" si="0"/>
        <v>42</v>
      </c>
      <c r="AS13" s="162">
        <f t="shared" si="0"/>
        <v>43</v>
      </c>
      <c r="AT13" s="158">
        <f t="shared" si="0"/>
        <v>44</v>
      </c>
      <c r="AU13" s="164">
        <f t="shared" si="0"/>
        <v>45</v>
      </c>
      <c r="AV13" s="159">
        <f t="shared" si="0"/>
        <v>46</v>
      </c>
      <c r="AW13" s="162">
        <f t="shared" si="0"/>
        <v>47</v>
      </c>
      <c r="AX13" s="158">
        <f t="shared" si="0"/>
        <v>48</v>
      </c>
      <c r="AY13" s="164">
        <f t="shared" si="0"/>
        <v>49</v>
      </c>
      <c r="AZ13" s="159">
        <f t="shared" si="0"/>
        <v>50</v>
      </c>
      <c r="BA13" s="159">
        <f t="shared" si="0"/>
        <v>51</v>
      </c>
      <c r="BB13" s="160">
        <f t="shared" si="0"/>
        <v>52</v>
      </c>
      <c r="BC13" s="36"/>
      <c r="BD13" s="37"/>
    </row>
    <row r="14" spans="1:56" s="375" customFormat="1" ht="24.75" customHeight="1" thickTop="1">
      <c r="A14" s="374"/>
      <c r="B14" s="120" t="s">
        <v>52</v>
      </c>
      <c r="C14" s="86"/>
      <c r="D14" s="87"/>
      <c r="E14" s="88"/>
      <c r="F14" s="89"/>
      <c r="G14" s="90"/>
      <c r="H14" s="91"/>
      <c r="I14" s="91"/>
      <c r="J14" s="91"/>
      <c r="K14" s="92"/>
      <c r="L14" s="93"/>
      <c r="M14" s="91"/>
      <c r="N14" s="91"/>
      <c r="O14" s="91"/>
      <c r="P14" s="94"/>
      <c r="Q14" s="90"/>
      <c r="R14" s="91"/>
      <c r="S14" s="91"/>
      <c r="T14" s="124" t="s">
        <v>53</v>
      </c>
      <c r="U14" s="125" t="s">
        <v>53</v>
      </c>
      <c r="V14" s="126" t="s">
        <v>53</v>
      </c>
      <c r="W14" s="126" t="s">
        <v>53</v>
      </c>
      <c r="X14" s="126" t="s">
        <v>53</v>
      </c>
      <c r="Y14" s="127"/>
      <c r="Z14" s="128"/>
      <c r="AA14" s="126"/>
      <c r="AB14" s="126"/>
      <c r="AC14" s="124"/>
      <c r="AD14" s="125"/>
      <c r="AE14" s="126"/>
      <c r="AF14" s="124"/>
      <c r="AG14" s="124"/>
      <c r="AH14" s="125"/>
      <c r="AI14" s="126"/>
      <c r="AJ14" s="126"/>
      <c r="AK14" s="127"/>
      <c r="AL14" s="125"/>
      <c r="AM14" s="126"/>
      <c r="AN14" s="126"/>
      <c r="AO14" s="127"/>
      <c r="AP14" s="128"/>
      <c r="AQ14" s="126"/>
      <c r="AR14" s="126" t="s">
        <v>83</v>
      </c>
      <c r="AS14" s="124" t="s">
        <v>83</v>
      </c>
      <c r="AT14" s="125" t="s">
        <v>53</v>
      </c>
      <c r="AU14" s="128" t="s">
        <v>53</v>
      </c>
      <c r="AV14" s="126" t="s">
        <v>53</v>
      </c>
      <c r="AW14" s="124" t="s">
        <v>53</v>
      </c>
      <c r="AX14" s="125" t="s">
        <v>53</v>
      </c>
      <c r="AY14" s="128" t="s">
        <v>53</v>
      </c>
      <c r="AZ14" s="126" t="s">
        <v>53</v>
      </c>
      <c r="BA14" s="126" t="s">
        <v>53</v>
      </c>
      <c r="BB14" s="127" t="s">
        <v>53</v>
      </c>
      <c r="BC14" s="38"/>
      <c r="BD14" s="39"/>
    </row>
    <row r="15" spans="1:56" s="375" customFormat="1" ht="24.75" customHeight="1">
      <c r="A15" s="374"/>
      <c r="B15" s="121" t="s">
        <v>55</v>
      </c>
      <c r="C15" s="95"/>
      <c r="D15" s="96"/>
      <c r="E15" s="97"/>
      <c r="F15" s="98"/>
      <c r="G15" s="99"/>
      <c r="H15" s="100"/>
      <c r="I15" s="100"/>
      <c r="J15" s="100"/>
      <c r="K15" s="101"/>
      <c r="L15" s="102"/>
      <c r="M15" s="100"/>
      <c r="N15" s="100"/>
      <c r="O15" s="100"/>
      <c r="P15" s="103"/>
      <c r="Q15" s="99"/>
      <c r="R15" s="100"/>
      <c r="S15" s="100"/>
      <c r="T15" s="129" t="s">
        <v>53</v>
      </c>
      <c r="U15" s="125" t="s">
        <v>53</v>
      </c>
      <c r="V15" s="126" t="s">
        <v>53</v>
      </c>
      <c r="W15" s="126" t="s">
        <v>53</v>
      </c>
      <c r="X15" s="126" t="s">
        <v>53</v>
      </c>
      <c r="Y15" s="127"/>
      <c r="Z15" s="130"/>
      <c r="AA15" s="131"/>
      <c r="AB15" s="131"/>
      <c r="AC15" s="129"/>
      <c r="AD15" s="132"/>
      <c r="AE15" s="131"/>
      <c r="AF15" s="129"/>
      <c r="AG15" s="129"/>
      <c r="AH15" s="132"/>
      <c r="AI15" s="131"/>
      <c r="AJ15" s="131"/>
      <c r="AK15" s="133"/>
      <c r="AL15" s="132"/>
      <c r="AM15" s="131"/>
      <c r="AN15" s="131"/>
      <c r="AO15" s="133"/>
      <c r="AP15" s="128"/>
      <c r="AQ15" s="126"/>
      <c r="AR15" s="126" t="s">
        <v>83</v>
      </c>
      <c r="AS15" s="124" t="s">
        <v>83</v>
      </c>
      <c r="AT15" s="125" t="s">
        <v>53</v>
      </c>
      <c r="AU15" s="128" t="s">
        <v>53</v>
      </c>
      <c r="AV15" s="126" t="s">
        <v>53</v>
      </c>
      <c r="AW15" s="124" t="s">
        <v>53</v>
      </c>
      <c r="AX15" s="125" t="s">
        <v>53</v>
      </c>
      <c r="AY15" s="128" t="s">
        <v>53</v>
      </c>
      <c r="AZ15" s="126" t="s">
        <v>53</v>
      </c>
      <c r="BA15" s="126" t="s">
        <v>53</v>
      </c>
      <c r="BB15" s="127" t="s">
        <v>53</v>
      </c>
      <c r="BC15" s="38"/>
      <c r="BD15" s="39"/>
    </row>
    <row r="16" spans="1:56" s="375" customFormat="1" ht="24.75" customHeight="1">
      <c r="A16" s="374"/>
      <c r="B16" s="121" t="s">
        <v>57</v>
      </c>
      <c r="C16" s="95"/>
      <c r="D16" s="96"/>
      <c r="E16" s="97"/>
      <c r="F16" s="98"/>
      <c r="G16" s="99"/>
      <c r="H16" s="100"/>
      <c r="I16" s="100"/>
      <c r="J16" s="100"/>
      <c r="K16" s="101"/>
      <c r="L16" s="102"/>
      <c r="M16" s="100"/>
      <c r="N16" s="100"/>
      <c r="O16" s="100"/>
      <c r="P16" s="103"/>
      <c r="Q16" s="99"/>
      <c r="R16" s="100"/>
      <c r="S16" s="100"/>
      <c r="T16" s="129" t="s">
        <v>53</v>
      </c>
      <c r="U16" s="125" t="s">
        <v>53</v>
      </c>
      <c r="V16" s="126" t="s">
        <v>53</v>
      </c>
      <c r="W16" s="126" t="s">
        <v>53</v>
      </c>
      <c r="X16" s="126" t="s">
        <v>53</v>
      </c>
      <c r="Y16" s="127"/>
      <c r="Z16" s="130"/>
      <c r="AA16" s="131"/>
      <c r="AB16" s="131"/>
      <c r="AC16" s="129"/>
      <c r="AD16" s="132"/>
      <c r="AE16" s="131"/>
      <c r="AF16" s="129"/>
      <c r="AG16" s="134"/>
      <c r="AH16" s="135"/>
      <c r="AI16" s="136"/>
      <c r="AJ16" s="136"/>
      <c r="AK16" s="137"/>
      <c r="AL16" s="125"/>
      <c r="AM16" s="126"/>
      <c r="AN16" s="126"/>
      <c r="AO16" s="127"/>
      <c r="AP16" s="128"/>
      <c r="AQ16" s="126"/>
      <c r="AR16" s="126" t="s">
        <v>83</v>
      </c>
      <c r="AS16" s="124" t="s">
        <v>83</v>
      </c>
      <c r="AT16" s="125" t="s">
        <v>85</v>
      </c>
      <c r="AU16" s="128" t="s">
        <v>53</v>
      </c>
      <c r="AV16" s="126" t="s">
        <v>53</v>
      </c>
      <c r="AW16" s="124" t="s">
        <v>53</v>
      </c>
      <c r="AX16" s="125" t="s">
        <v>53</v>
      </c>
      <c r="AY16" s="128" t="s">
        <v>53</v>
      </c>
      <c r="AZ16" s="126" t="s">
        <v>53</v>
      </c>
      <c r="BA16" s="126" t="s">
        <v>53</v>
      </c>
      <c r="BB16" s="127" t="s">
        <v>53</v>
      </c>
      <c r="BC16" s="38"/>
      <c r="BD16" s="39"/>
    </row>
    <row r="17" spans="1:56" s="375" customFormat="1" ht="24.75" customHeight="1">
      <c r="A17" s="374"/>
      <c r="B17" s="122" t="s">
        <v>60</v>
      </c>
      <c r="C17" s="104"/>
      <c r="D17" s="105"/>
      <c r="E17" s="106"/>
      <c r="F17" s="107"/>
      <c r="G17" s="108"/>
      <c r="H17" s="109"/>
      <c r="I17" s="109"/>
      <c r="J17" s="109"/>
      <c r="K17" s="110"/>
      <c r="L17" s="111"/>
      <c r="M17" s="109"/>
      <c r="N17" s="109"/>
      <c r="O17" s="109"/>
      <c r="P17" s="112"/>
      <c r="Q17" s="108"/>
      <c r="R17" s="109"/>
      <c r="S17" s="109"/>
      <c r="T17" s="138" t="s">
        <v>53</v>
      </c>
      <c r="U17" s="130" t="s">
        <v>53</v>
      </c>
      <c r="V17" s="131" t="s">
        <v>53</v>
      </c>
      <c r="W17" s="131" t="s">
        <v>53</v>
      </c>
      <c r="X17" s="131" t="s">
        <v>53</v>
      </c>
      <c r="Y17" s="133"/>
      <c r="Z17" s="139"/>
      <c r="AA17" s="140"/>
      <c r="AB17" s="140"/>
      <c r="AC17" s="141"/>
      <c r="AD17" s="142"/>
      <c r="AE17" s="140"/>
      <c r="AF17" s="141"/>
      <c r="AG17" s="143"/>
      <c r="AH17" s="144"/>
      <c r="AI17" s="145"/>
      <c r="AJ17" s="145"/>
      <c r="AK17" s="146"/>
      <c r="AL17" s="130"/>
      <c r="AM17" s="131"/>
      <c r="AN17" s="131"/>
      <c r="AO17" s="133"/>
      <c r="AP17" s="130"/>
      <c r="AQ17" s="131"/>
      <c r="AR17" s="131" t="s">
        <v>83</v>
      </c>
      <c r="AS17" s="129" t="s">
        <v>83</v>
      </c>
      <c r="AT17" s="132" t="s">
        <v>58</v>
      </c>
      <c r="AU17" s="131" t="s">
        <v>58</v>
      </c>
      <c r="AV17" s="131" t="s">
        <v>58</v>
      </c>
      <c r="AW17" s="133" t="s">
        <v>58</v>
      </c>
      <c r="AX17" s="130" t="s">
        <v>53</v>
      </c>
      <c r="AY17" s="131" t="s">
        <v>53</v>
      </c>
      <c r="AZ17" s="131" t="s">
        <v>53</v>
      </c>
      <c r="BA17" s="131" t="s">
        <v>53</v>
      </c>
      <c r="BB17" s="133" t="s">
        <v>53</v>
      </c>
      <c r="BC17" s="38"/>
      <c r="BD17" s="39"/>
    </row>
    <row r="18" spans="1:56" s="375" customFormat="1" ht="24.75" customHeight="1">
      <c r="A18" s="374"/>
      <c r="B18" s="122" t="s">
        <v>80</v>
      </c>
      <c r="C18" s="104"/>
      <c r="D18" s="105"/>
      <c r="E18" s="106"/>
      <c r="F18" s="107"/>
      <c r="G18" s="108"/>
      <c r="H18" s="109"/>
      <c r="I18" s="109"/>
      <c r="J18" s="109"/>
      <c r="K18" s="110"/>
      <c r="L18" s="111"/>
      <c r="M18" s="109"/>
      <c r="N18" s="109"/>
      <c r="O18" s="109"/>
      <c r="P18" s="112"/>
      <c r="Q18" s="108"/>
      <c r="R18" s="109"/>
      <c r="S18" s="109"/>
      <c r="T18" s="133" t="s">
        <v>53</v>
      </c>
      <c r="U18" s="130" t="s">
        <v>53</v>
      </c>
      <c r="V18" s="131" t="s">
        <v>53</v>
      </c>
      <c r="W18" s="131" t="s">
        <v>53</v>
      </c>
      <c r="X18" s="131" t="s">
        <v>53</v>
      </c>
      <c r="Y18" s="133"/>
      <c r="Z18" s="139"/>
      <c r="AA18" s="140"/>
      <c r="AB18" s="140"/>
      <c r="AC18" s="141"/>
      <c r="AD18" s="142"/>
      <c r="AE18" s="140"/>
      <c r="AF18" s="141"/>
      <c r="AG18" s="143"/>
      <c r="AH18" s="144"/>
      <c r="AI18" s="145"/>
      <c r="AJ18" s="145"/>
      <c r="AK18" s="137"/>
      <c r="AL18" s="130"/>
      <c r="AM18" s="131"/>
      <c r="AN18" s="131"/>
      <c r="AO18" s="133"/>
      <c r="AP18" s="130"/>
      <c r="AQ18" s="131" t="s">
        <v>83</v>
      </c>
      <c r="AR18" s="129" t="s">
        <v>83</v>
      </c>
      <c r="AS18" s="129" t="s">
        <v>58</v>
      </c>
      <c r="AT18" s="132" t="s">
        <v>58</v>
      </c>
      <c r="AU18" s="131" t="s">
        <v>58</v>
      </c>
      <c r="AV18" s="131" t="s">
        <v>58</v>
      </c>
      <c r="AW18" s="133" t="s">
        <v>53</v>
      </c>
      <c r="AX18" s="130" t="s">
        <v>53</v>
      </c>
      <c r="AY18" s="131" t="s">
        <v>53</v>
      </c>
      <c r="AZ18" s="131" t="s">
        <v>53</v>
      </c>
      <c r="BA18" s="131" t="s">
        <v>53</v>
      </c>
      <c r="BB18" s="133" t="s">
        <v>53</v>
      </c>
      <c r="BC18" s="38"/>
      <c r="BD18" s="39"/>
    </row>
    <row r="19" spans="1:56" s="375" customFormat="1" ht="24.75" customHeight="1" thickBot="1">
      <c r="A19" s="374"/>
      <c r="B19" s="123" t="s">
        <v>81</v>
      </c>
      <c r="C19" s="34"/>
      <c r="D19" s="35"/>
      <c r="E19" s="113"/>
      <c r="F19" s="114"/>
      <c r="G19" s="115"/>
      <c r="H19" s="116"/>
      <c r="I19" s="116"/>
      <c r="J19" s="116"/>
      <c r="K19" s="117"/>
      <c r="L19" s="118"/>
      <c r="M19" s="116"/>
      <c r="N19" s="116"/>
      <c r="O19" s="116"/>
      <c r="P19" s="119"/>
      <c r="Q19" s="115"/>
      <c r="R19" s="116"/>
      <c r="S19" s="116" t="s">
        <v>53</v>
      </c>
      <c r="T19" s="147" t="s">
        <v>53</v>
      </c>
      <c r="U19" s="148" t="s">
        <v>53</v>
      </c>
      <c r="V19" s="149" t="s">
        <v>53</v>
      </c>
      <c r="W19" s="149" t="s">
        <v>53</v>
      </c>
      <c r="X19" s="149"/>
      <c r="Y19" s="150"/>
      <c r="Z19" s="151"/>
      <c r="AA19" s="149"/>
      <c r="AB19" s="149"/>
      <c r="AC19" s="147"/>
      <c r="AD19" s="148"/>
      <c r="AE19" s="149"/>
      <c r="AF19" s="147"/>
      <c r="AG19" s="147"/>
      <c r="AH19" s="148"/>
      <c r="AI19" s="149"/>
      <c r="AJ19" s="149"/>
      <c r="AK19" s="150"/>
      <c r="AL19" s="148"/>
      <c r="AM19" s="149"/>
      <c r="AN19" s="149" t="s">
        <v>185</v>
      </c>
      <c r="AO19" s="150" t="s">
        <v>158</v>
      </c>
      <c r="AP19" s="148" t="s">
        <v>158</v>
      </c>
      <c r="AQ19" s="149" t="s">
        <v>158</v>
      </c>
      <c r="AR19" s="149"/>
      <c r="AS19" s="147"/>
      <c r="AT19" s="148"/>
      <c r="AU19" s="151"/>
      <c r="AV19" s="149"/>
      <c r="AW19" s="147"/>
      <c r="AX19" s="148"/>
      <c r="AY19" s="151"/>
      <c r="AZ19" s="149"/>
      <c r="BA19" s="149"/>
      <c r="BB19" s="150"/>
      <c r="BC19" s="38"/>
      <c r="BD19" s="39"/>
    </row>
    <row r="20" spans="2:56" s="376" customFormat="1" ht="15" thickTop="1">
      <c r="B20" s="40"/>
      <c r="C20" s="40"/>
      <c r="D20" s="40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41"/>
    </row>
    <row r="21" spans="2:56" s="377" customFormat="1" ht="21" customHeight="1">
      <c r="B21" s="153" t="s">
        <v>61</v>
      </c>
      <c r="C21" s="152"/>
      <c r="D21" s="152"/>
      <c r="E21" s="152"/>
      <c r="F21" s="154"/>
      <c r="G21" s="155" t="s">
        <v>84</v>
      </c>
      <c r="H21" s="155"/>
      <c r="I21" s="155"/>
      <c r="J21" s="152"/>
      <c r="K21" s="152"/>
      <c r="L21" s="152"/>
      <c r="M21" s="154" t="s">
        <v>83</v>
      </c>
      <c r="N21" s="152" t="s">
        <v>92</v>
      </c>
      <c r="O21" s="155"/>
      <c r="P21" s="155"/>
      <c r="Q21" s="152"/>
      <c r="R21" s="152"/>
      <c r="S21" s="152"/>
      <c r="V21" s="152"/>
      <c r="W21" s="152"/>
      <c r="X21" s="152"/>
      <c r="Y21" s="152"/>
      <c r="Z21" s="152"/>
      <c r="AA21" s="131" t="s">
        <v>58</v>
      </c>
      <c r="AB21" s="155" t="s">
        <v>62</v>
      </c>
      <c r="AC21" s="152"/>
      <c r="AD21" s="152"/>
      <c r="AE21" s="152"/>
      <c r="AF21" s="131" t="s">
        <v>158</v>
      </c>
      <c r="AG21" s="155" t="s">
        <v>159</v>
      </c>
      <c r="AH21" s="152"/>
      <c r="AI21" s="444"/>
      <c r="AJ21" s="155"/>
      <c r="AK21" s="155"/>
      <c r="AL21" s="131" t="s">
        <v>85</v>
      </c>
      <c r="AM21" s="155" t="s">
        <v>82</v>
      </c>
      <c r="AP21" s="152"/>
      <c r="AQ21" s="152"/>
      <c r="AR21" s="155"/>
      <c r="AS21" s="155"/>
      <c r="AT21" s="152"/>
      <c r="AU21" s="152"/>
      <c r="AV21" s="152"/>
      <c r="AW21" s="42" t="s">
        <v>53</v>
      </c>
      <c r="AX21" s="152" t="s">
        <v>63</v>
      </c>
      <c r="AY21" s="155"/>
      <c r="AZ21" s="155"/>
      <c r="BA21" s="155"/>
      <c r="BB21" s="155"/>
      <c r="BC21" s="155"/>
      <c r="BD21" s="152"/>
    </row>
    <row r="22" spans="2:56" ht="18"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9"/>
      <c r="Q22" s="379"/>
      <c r="R22" s="380"/>
      <c r="S22" s="380"/>
      <c r="T22" s="380"/>
      <c r="U22" s="380"/>
      <c r="V22" s="380"/>
      <c r="W22" s="380"/>
      <c r="X22" s="380"/>
      <c r="Y22" s="380"/>
      <c r="Z22" s="378"/>
      <c r="AA22" s="378"/>
      <c r="AB22" s="378"/>
      <c r="AC22" s="378"/>
      <c r="AD22" s="378"/>
      <c r="AE22" s="378"/>
      <c r="AF22" s="381"/>
      <c r="AG22" s="378"/>
      <c r="AH22" s="2"/>
      <c r="AI22" s="2"/>
      <c r="AJ22" s="2"/>
      <c r="AK22" s="2"/>
      <c r="AL22" s="2"/>
      <c r="AM22" s="2"/>
      <c r="AN22" s="2"/>
      <c r="AO22" s="2"/>
      <c r="AP22" s="2"/>
      <c r="AQ22" s="46"/>
      <c r="AR22" s="2"/>
      <c r="AS22" s="2"/>
      <c r="AT22" s="2"/>
      <c r="AU22" s="2"/>
      <c r="AV22" s="2"/>
      <c r="AW22" s="2"/>
      <c r="AX22" s="43"/>
      <c r="AY22" s="43"/>
      <c r="AZ22" s="43"/>
      <c r="BA22" s="43"/>
      <c r="BB22" s="43"/>
      <c r="BC22" s="43"/>
      <c r="BD22" s="2"/>
    </row>
    <row r="23" spans="2:56" ht="18"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82"/>
      <c r="O23" s="382"/>
      <c r="P23" s="378"/>
      <c r="Q23" s="378"/>
      <c r="R23" s="383"/>
      <c r="S23" s="383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81"/>
      <c r="AG23" s="378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5"/>
      <c r="AY23" s="2"/>
      <c r="AZ23" s="2"/>
      <c r="BA23" s="25"/>
      <c r="BB23" s="2"/>
      <c r="BC23" s="2"/>
      <c r="BD23" s="2"/>
    </row>
    <row r="24" spans="2:56" ht="27" customHeight="1" thickBot="1">
      <c r="B24" s="378"/>
      <c r="C24" s="384" t="s">
        <v>87</v>
      </c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85"/>
      <c r="O24" s="385"/>
      <c r="P24" s="378"/>
      <c r="Q24" s="378"/>
      <c r="R24" s="386"/>
      <c r="S24" s="386"/>
      <c r="T24" s="378"/>
      <c r="U24" s="378"/>
      <c r="V24" s="378"/>
      <c r="W24" s="378"/>
      <c r="X24" s="378"/>
      <c r="Y24" s="378"/>
      <c r="Z24" s="384" t="s">
        <v>94</v>
      </c>
      <c r="AA24" s="378"/>
      <c r="AB24" s="378"/>
      <c r="AC24" s="378"/>
      <c r="AD24" s="378"/>
      <c r="AE24" s="378"/>
      <c r="AF24" s="378"/>
      <c r="AG24" s="378"/>
      <c r="AK24" s="2"/>
      <c r="AL24" s="2"/>
      <c r="AM24" s="2"/>
      <c r="AN24" s="2"/>
      <c r="AO24" s="2"/>
      <c r="AP24" s="395" t="s">
        <v>182</v>
      </c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2:56" ht="18" customHeight="1">
      <c r="B25" s="528" t="s">
        <v>39</v>
      </c>
      <c r="C25" s="529"/>
      <c r="D25" s="506"/>
      <c r="E25" s="511" t="s">
        <v>84</v>
      </c>
      <c r="F25" s="511"/>
      <c r="G25" s="505" t="s">
        <v>93</v>
      </c>
      <c r="H25" s="506"/>
      <c r="I25" s="505" t="s">
        <v>89</v>
      </c>
      <c r="J25" s="506"/>
      <c r="K25" s="511" t="s">
        <v>90</v>
      </c>
      <c r="L25" s="511"/>
      <c r="M25" s="511" t="s">
        <v>65</v>
      </c>
      <c r="N25" s="511"/>
      <c r="O25" s="511" t="s">
        <v>63</v>
      </c>
      <c r="P25" s="511"/>
      <c r="Q25" s="511" t="s">
        <v>91</v>
      </c>
      <c r="R25" s="512"/>
      <c r="S25" s="380"/>
      <c r="T25" s="380"/>
      <c r="U25" s="380"/>
      <c r="V25" s="496" t="s">
        <v>95</v>
      </c>
      <c r="W25" s="497"/>
      <c r="X25" s="497"/>
      <c r="Y25" s="497"/>
      <c r="Z25" s="497"/>
      <c r="AA25" s="497"/>
      <c r="AB25" s="497"/>
      <c r="AC25" s="498"/>
      <c r="AD25" s="505" t="s">
        <v>66</v>
      </c>
      <c r="AE25" s="506"/>
      <c r="AF25" s="511" t="s">
        <v>96</v>
      </c>
      <c r="AG25" s="512"/>
      <c r="AK25" s="515" t="s">
        <v>104</v>
      </c>
      <c r="AL25" s="516"/>
      <c r="AM25" s="516"/>
      <c r="AN25" s="516"/>
      <c r="AO25" s="516"/>
      <c r="AP25" s="516"/>
      <c r="AQ25" s="516"/>
      <c r="AR25" s="516"/>
      <c r="AS25" s="516"/>
      <c r="AT25" s="516"/>
      <c r="AU25" s="516"/>
      <c r="AV25" s="516"/>
      <c r="AW25" s="519" t="s">
        <v>67</v>
      </c>
      <c r="AX25" s="519"/>
      <c r="AY25" s="519"/>
      <c r="AZ25" s="519"/>
      <c r="BA25" s="521" t="s">
        <v>66</v>
      </c>
      <c r="BB25" s="522"/>
      <c r="BC25" s="2"/>
      <c r="BD25" s="2"/>
    </row>
    <row r="26" spans="2:56" ht="18" customHeight="1">
      <c r="B26" s="530"/>
      <c r="C26" s="531"/>
      <c r="D26" s="508"/>
      <c r="E26" s="513"/>
      <c r="F26" s="513"/>
      <c r="G26" s="507"/>
      <c r="H26" s="508"/>
      <c r="I26" s="507"/>
      <c r="J26" s="508"/>
      <c r="K26" s="513"/>
      <c r="L26" s="513"/>
      <c r="M26" s="513"/>
      <c r="N26" s="513"/>
      <c r="O26" s="513"/>
      <c r="P26" s="513"/>
      <c r="Q26" s="513"/>
      <c r="R26" s="514"/>
      <c r="S26" s="380"/>
      <c r="T26" s="380"/>
      <c r="U26" s="380"/>
      <c r="V26" s="499"/>
      <c r="W26" s="500"/>
      <c r="X26" s="500"/>
      <c r="Y26" s="500"/>
      <c r="Z26" s="500"/>
      <c r="AA26" s="500"/>
      <c r="AB26" s="500"/>
      <c r="AC26" s="501"/>
      <c r="AD26" s="507"/>
      <c r="AE26" s="508"/>
      <c r="AF26" s="513"/>
      <c r="AG26" s="514"/>
      <c r="AK26" s="517"/>
      <c r="AL26" s="518"/>
      <c r="AM26" s="518"/>
      <c r="AN26" s="518"/>
      <c r="AO26" s="518"/>
      <c r="AP26" s="518"/>
      <c r="AQ26" s="518"/>
      <c r="AR26" s="518"/>
      <c r="AS26" s="518"/>
      <c r="AT26" s="518"/>
      <c r="AU26" s="518"/>
      <c r="AV26" s="518"/>
      <c r="AW26" s="520"/>
      <c r="AX26" s="520"/>
      <c r="AY26" s="520"/>
      <c r="AZ26" s="520"/>
      <c r="BA26" s="523"/>
      <c r="BB26" s="524"/>
      <c r="BC26" s="2"/>
      <c r="BD26" s="2"/>
    </row>
    <row r="27" spans="2:56" ht="18" customHeight="1">
      <c r="B27" s="530"/>
      <c r="C27" s="531"/>
      <c r="D27" s="508"/>
      <c r="E27" s="513"/>
      <c r="F27" s="513"/>
      <c r="G27" s="507"/>
      <c r="H27" s="508"/>
      <c r="I27" s="507"/>
      <c r="J27" s="508"/>
      <c r="K27" s="513"/>
      <c r="L27" s="513"/>
      <c r="M27" s="513"/>
      <c r="N27" s="513"/>
      <c r="O27" s="513"/>
      <c r="P27" s="513"/>
      <c r="Q27" s="513"/>
      <c r="R27" s="514"/>
      <c r="S27" s="380"/>
      <c r="T27" s="380"/>
      <c r="U27" s="380"/>
      <c r="V27" s="502"/>
      <c r="W27" s="503"/>
      <c r="X27" s="503"/>
      <c r="Y27" s="503"/>
      <c r="Z27" s="503"/>
      <c r="AA27" s="503"/>
      <c r="AB27" s="503"/>
      <c r="AC27" s="504"/>
      <c r="AD27" s="509"/>
      <c r="AE27" s="510"/>
      <c r="AF27" s="513"/>
      <c r="AG27" s="514"/>
      <c r="AK27" s="517"/>
      <c r="AL27" s="518"/>
      <c r="AM27" s="518"/>
      <c r="AN27" s="518"/>
      <c r="AO27" s="518"/>
      <c r="AP27" s="518"/>
      <c r="AQ27" s="518"/>
      <c r="AR27" s="518"/>
      <c r="AS27" s="518"/>
      <c r="AT27" s="518"/>
      <c r="AU27" s="518"/>
      <c r="AV27" s="518"/>
      <c r="AW27" s="520"/>
      <c r="AX27" s="520"/>
      <c r="AY27" s="520"/>
      <c r="AZ27" s="520"/>
      <c r="BA27" s="523"/>
      <c r="BB27" s="524"/>
      <c r="BC27" s="2"/>
      <c r="BD27" s="2"/>
    </row>
    <row r="28" spans="2:56" ht="23.25" customHeight="1">
      <c r="B28" s="532"/>
      <c r="C28" s="533"/>
      <c r="D28" s="510"/>
      <c r="E28" s="513"/>
      <c r="F28" s="513"/>
      <c r="G28" s="509"/>
      <c r="H28" s="510"/>
      <c r="I28" s="509"/>
      <c r="J28" s="510"/>
      <c r="K28" s="513"/>
      <c r="L28" s="513"/>
      <c r="M28" s="513"/>
      <c r="N28" s="513"/>
      <c r="O28" s="513"/>
      <c r="P28" s="513"/>
      <c r="Q28" s="513"/>
      <c r="R28" s="514"/>
      <c r="S28" s="380"/>
      <c r="T28" s="380"/>
      <c r="U28" s="380"/>
      <c r="V28" s="484" t="s">
        <v>97</v>
      </c>
      <c r="W28" s="485"/>
      <c r="X28" s="485"/>
      <c r="Y28" s="485"/>
      <c r="Z28" s="485"/>
      <c r="AA28" s="485"/>
      <c r="AB28" s="485"/>
      <c r="AC28" s="486"/>
      <c r="AD28" s="487">
        <v>3</v>
      </c>
      <c r="AE28" s="488"/>
      <c r="AF28" s="492" t="s">
        <v>99</v>
      </c>
      <c r="AG28" s="493"/>
      <c r="AK28" s="494" t="s">
        <v>160</v>
      </c>
      <c r="AL28" s="495"/>
      <c r="AM28" s="495"/>
      <c r="AN28" s="495"/>
      <c r="AO28" s="495"/>
      <c r="AP28" s="495"/>
      <c r="AQ28" s="495"/>
      <c r="AR28" s="495"/>
      <c r="AS28" s="495"/>
      <c r="AT28" s="495"/>
      <c r="AU28" s="495"/>
      <c r="AV28" s="495"/>
      <c r="AW28" s="491" t="s">
        <v>181</v>
      </c>
      <c r="AX28" s="491"/>
      <c r="AY28" s="491"/>
      <c r="AZ28" s="491"/>
      <c r="BA28" s="473">
        <v>6</v>
      </c>
      <c r="BB28" s="474"/>
      <c r="BC28" s="2"/>
      <c r="BD28" s="2"/>
    </row>
    <row r="29" spans="2:56" ht="27.75" customHeight="1">
      <c r="B29" s="471" t="s">
        <v>54</v>
      </c>
      <c r="C29" s="472"/>
      <c r="D29" s="472"/>
      <c r="E29" s="464">
        <v>36</v>
      </c>
      <c r="F29" s="464"/>
      <c r="G29" s="464">
        <v>2</v>
      </c>
      <c r="H29" s="464"/>
      <c r="I29" s="464"/>
      <c r="J29" s="464"/>
      <c r="K29" s="464"/>
      <c r="L29" s="464"/>
      <c r="M29" s="464"/>
      <c r="N29" s="464"/>
      <c r="O29" s="464">
        <v>14</v>
      </c>
      <c r="P29" s="464"/>
      <c r="Q29" s="464">
        <f aca="true" t="shared" si="1" ref="Q29:Q34">SUM(E29:P29)</f>
        <v>52</v>
      </c>
      <c r="R29" s="465"/>
      <c r="S29" s="380"/>
      <c r="T29" s="380"/>
      <c r="U29" s="380"/>
      <c r="V29" s="484" t="s">
        <v>98</v>
      </c>
      <c r="W29" s="485"/>
      <c r="X29" s="485"/>
      <c r="Y29" s="485"/>
      <c r="Z29" s="485"/>
      <c r="AA29" s="485"/>
      <c r="AB29" s="485"/>
      <c r="AC29" s="486"/>
      <c r="AD29" s="487">
        <v>6</v>
      </c>
      <c r="AE29" s="488"/>
      <c r="AF29" s="492" t="s">
        <v>99</v>
      </c>
      <c r="AG29" s="493"/>
      <c r="AK29" s="482" t="s">
        <v>186</v>
      </c>
      <c r="AL29" s="483"/>
      <c r="AM29" s="483"/>
      <c r="AN29" s="483"/>
      <c r="AO29" s="483"/>
      <c r="AP29" s="483"/>
      <c r="AQ29" s="483"/>
      <c r="AR29" s="483"/>
      <c r="AS29" s="483"/>
      <c r="AT29" s="483"/>
      <c r="AU29" s="483"/>
      <c r="AV29" s="483"/>
      <c r="AW29" s="491" t="s">
        <v>181</v>
      </c>
      <c r="AX29" s="491"/>
      <c r="AY29" s="491"/>
      <c r="AZ29" s="491"/>
      <c r="BA29" s="473">
        <v>6</v>
      </c>
      <c r="BB29" s="474"/>
      <c r="BC29" s="2"/>
      <c r="BD29" s="2"/>
    </row>
    <row r="30" spans="2:56" ht="24.75" customHeight="1">
      <c r="B30" s="471" t="s">
        <v>56</v>
      </c>
      <c r="C30" s="472"/>
      <c r="D30" s="472"/>
      <c r="E30" s="464">
        <v>36</v>
      </c>
      <c r="F30" s="464"/>
      <c r="G30" s="464">
        <v>2</v>
      </c>
      <c r="H30" s="464"/>
      <c r="I30" s="464"/>
      <c r="J30" s="464"/>
      <c r="K30" s="464"/>
      <c r="L30" s="464"/>
      <c r="M30" s="464"/>
      <c r="N30" s="464"/>
      <c r="O30" s="464">
        <v>14</v>
      </c>
      <c r="P30" s="464"/>
      <c r="Q30" s="464">
        <f t="shared" si="1"/>
        <v>52</v>
      </c>
      <c r="R30" s="465"/>
      <c r="S30" s="380"/>
      <c r="T30" s="380"/>
      <c r="U30" s="380"/>
      <c r="V30" s="484" t="s">
        <v>100</v>
      </c>
      <c r="W30" s="485"/>
      <c r="X30" s="485"/>
      <c r="Y30" s="485"/>
      <c r="Z30" s="485"/>
      <c r="AA30" s="485"/>
      <c r="AB30" s="485"/>
      <c r="AC30" s="486"/>
      <c r="AD30" s="487" t="s">
        <v>68</v>
      </c>
      <c r="AE30" s="488"/>
      <c r="AF30" s="489" t="s">
        <v>102</v>
      </c>
      <c r="AG30" s="490"/>
      <c r="AK30" s="466" t="s">
        <v>161</v>
      </c>
      <c r="AL30" s="467"/>
      <c r="AM30" s="467"/>
      <c r="AN30" s="467"/>
      <c r="AO30" s="467"/>
      <c r="AP30" s="467"/>
      <c r="AQ30" s="467"/>
      <c r="AR30" s="467"/>
      <c r="AS30" s="467"/>
      <c r="AT30" s="467"/>
      <c r="AU30" s="467"/>
      <c r="AV30" s="468"/>
      <c r="AW30" s="491" t="s">
        <v>181</v>
      </c>
      <c r="AX30" s="491"/>
      <c r="AY30" s="491"/>
      <c r="AZ30" s="491"/>
      <c r="BA30" s="462">
        <v>12</v>
      </c>
      <c r="BB30" s="463"/>
      <c r="BC30" s="2"/>
      <c r="BD30" s="2"/>
    </row>
    <row r="31" spans="2:56" ht="26.25" customHeight="1" thickBot="1">
      <c r="B31" s="471" t="s">
        <v>59</v>
      </c>
      <c r="C31" s="472"/>
      <c r="D31" s="472"/>
      <c r="E31" s="464">
        <v>36</v>
      </c>
      <c r="F31" s="464"/>
      <c r="G31" s="464">
        <v>1.5</v>
      </c>
      <c r="H31" s="464"/>
      <c r="I31" s="464"/>
      <c r="J31" s="464"/>
      <c r="K31" s="464">
        <v>0.5</v>
      </c>
      <c r="L31" s="464"/>
      <c r="M31" s="464"/>
      <c r="N31" s="464"/>
      <c r="O31" s="464">
        <v>14</v>
      </c>
      <c r="P31" s="464"/>
      <c r="Q31" s="464">
        <f t="shared" si="1"/>
        <v>52</v>
      </c>
      <c r="R31" s="465"/>
      <c r="S31" s="380"/>
      <c r="T31" s="380"/>
      <c r="U31" s="380"/>
      <c r="V31" s="475" t="s">
        <v>100</v>
      </c>
      <c r="W31" s="476"/>
      <c r="X31" s="476"/>
      <c r="Y31" s="476"/>
      <c r="Z31" s="476"/>
      <c r="AA31" s="476"/>
      <c r="AB31" s="476"/>
      <c r="AC31" s="477"/>
      <c r="AD31" s="478" t="s">
        <v>101</v>
      </c>
      <c r="AE31" s="479"/>
      <c r="AF31" s="480" t="s">
        <v>102</v>
      </c>
      <c r="AG31" s="481"/>
      <c r="AK31" s="482" t="s">
        <v>152</v>
      </c>
      <c r="AL31" s="483"/>
      <c r="AM31" s="483"/>
      <c r="AN31" s="483"/>
      <c r="AO31" s="483"/>
      <c r="AP31" s="483"/>
      <c r="AQ31" s="483"/>
      <c r="AR31" s="483"/>
      <c r="AS31" s="483"/>
      <c r="AT31" s="483"/>
      <c r="AU31" s="483"/>
      <c r="AV31" s="483"/>
      <c r="AW31" s="459" t="s">
        <v>159</v>
      </c>
      <c r="AX31" s="460"/>
      <c r="AY31" s="460"/>
      <c r="AZ31" s="461"/>
      <c r="BA31" s="473">
        <v>12</v>
      </c>
      <c r="BB31" s="474"/>
      <c r="BC31" s="2"/>
      <c r="BD31" s="2"/>
    </row>
    <row r="32" spans="2:56" ht="22.5" customHeight="1">
      <c r="B32" s="471" t="s">
        <v>60</v>
      </c>
      <c r="C32" s="472"/>
      <c r="D32" s="472"/>
      <c r="E32" s="464">
        <v>36</v>
      </c>
      <c r="F32" s="464"/>
      <c r="G32" s="464">
        <v>2</v>
      </c>
      <c r="H32" s="464"/>
      <c r="I32" s="464">
        <v>4</v>
      </c>
      <c r="J32" s="464"/>
      <c r="K32" s="464"/>
      <c r="L32" s="464"/>
      <c r="M32" s="464"/>
      <c r="N32" s="464"/>
      <c r="O32" s="464">
        <v>10</v>
      </c>
      <c r="P32" s="464"/>
      <c r="Q32" s="464">
        <f t="shared" si="1"/>
        <v>52</v>
      </c>
      <c r="R32" s="465"/>
      <c r="S32" s="380"/>
      <c r="T32" s="380"/>
      <c r="U32" s="380"/>
      <c r="V32" s="387" t="s">
        <v>103</v>
      </c>
      <c r="W32" s="380"/>
      <c r="X32" s="380"/>
      <c r="Y32" s="380"/>
      <c r="Z32" s="380"/>
      <c r="AA32" s="381"/>
      <c r="AB32" s="381"/>
      <c r="AC32" s="381"/>
      <c r="AD32" s="381"/>
      <c r="AE32" s="378"/>
      <c r="AF32" s="378"/>
      <c r="AG32" s="378"/>
      <c r="AK32" s="466" t="s">
        <v>153</v>
      </c>
      <c r="AL32" s="467"/>
      <c r="AM32" s="467"/>
      <c r="AN32" s="467"/>
      <c r="AO32" s="467"/>
      <c r="AP32" s="467"/>
      <c r="AQ32" s="467"/>
      <c r="AR32" s="467"/>
      <c r="AS32" s="467"/>
      <c r="AT32" s="467"/>
      <c r="AU32" s="467"/>
      <c r="AV32" s="468"/>
      <c r="AW32" s="459" t="s">
        <v>159</v>
      </c>
      <c r="AX32" s="460"/>
      <c r="AY32" s="460"/>
      <c r="AZ32" s="461"/>
      <c r="BA32" s="462">
        <v>12</v>
      </c>
      <c r="BB32" s="463"/>
      <c r="BC32" s="2"/>
      <c r="BD32" s="2"/>
    </row>
    <row r="33" spans="2:56" ht="22.5" customHeight="1">
      <c r="B33" s="471" t="s">
        <v>80</v>
      </c>
      <c r="C33" s="472"/>
      <c r="D33" s="472"/>
      <c r="E33" s="464">
        <v>35</v>
      </c>
      <c r="F33" s="464"/>
      <c r="G33" s="464">
        <v>2</v>
      </c>
      <c r="H33" s="464"/>
      <c r="I33" s="464">
        <v>4</v>
      </c>
      <c r="J33" s="464"/>
      <c r="K33" s="464"/>
      <c r="L33" s="464"/>
      <c r="M33" s="464"/>
      <c r="N33" s="464"/>
      <c r="O33" s="464">
        <v>15</v>
      </c>
      <c r="P33" s="464"/>
      <c r="Q33" s="464">
        <f t="shared" si="1"/>
        <v>56</v>
      </c>
      <c r="R33" s="465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1"/>
      <c r="AD33" s="381"/>
      <c r="AE33" s="381"/>
      <c r="AF33" s="381"/>
      <c r="AG33" s="378"/>
      <c r="AK33" s="466" t="s">
        <v>115</v>
      </c>
      <c r="AL33" s="467"/>
      <c r="AM33" s="467"/>
      <c r="AN33" s="467"/>
      <c r="AO33" s="467"/>
      <c r="AP33" s="467"/>
      <c r="AQ33" s="467"/>
      <c r="AR33" s="467"/>
      <c r="AS33" s="467"/>
      <c r="AT33" s="467"/>
      <c r="AU33" s="467"/>
      <c r="AV33" s="468"/>
      <c r="AW33" s="459" t="s">
        <v>159</v>
      </c>
      <c r="AX33" s="460"/>
      <c r="AY33" s="460"/>
      <c r="AZ33" s="461"/>
      <c r="BA33" s="462">
        <v>12</v>
      </c>
      <c r="BB33" s="463"/>
      <c r="BC33" s="2"/>
      <c r="BD33" s="2"/>
    </row>
    <row r="34" spans="2:56" ht="22.5" customHeight="1" thickBot="1">
      <c r="B34" s="469" t="s">
        <v>81</v>
      </c>
      <c r="C34" s="470"/>
      <c r="D34" s="470"/>
      <c r="E34" s="454">
        <v>32</v>
      </c>
      <c r="F34" s="454"/>
      <c r="G34" s="454"/>
      <c r="H34" s="454"/>
      <c r="I34" s="454"/>
      <c r="J34" s="454"/>
      <c r="K34" s="454">
        <v>0.5</v>
      </c>
      <c r="L34" s="454"/>
      <c r="M34" s="454">
        <v>3.5</v>
      </c>
      <c r="N34" s="454"/>
      <c r="O34" s="454">
        <v>5</v>
      </c>
      <c r="P34" s="454"/>
      <c r="Q34" s="454">
        <f t="shared" si="1"/>
        <v>41</v>
      </c>
      <c r="R34" s="455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1"/>
      <c r="AD34" s="381"/>
      <c r="AE34" s="381"/>
      <c r="AF34" s="381"/>
      <c r="AG34" s="378"/>
      <c r="AK34" s="456" t="s">
        <v>154</v>
      </c>
      <c r="AL34" s="457"/>
      <c r="AM34" s="457"/>
      <c r="AN34" s="457"/>
      <c r="AO34" s="457"/>
      <c r="AP34" s="457"/>
      <c r="AQ34" s="457"/>
      <c r="AR34" s="457"/>
      <c r="AS34" s="457"/>
      <c r="AT34" s="457"/>
      <c r="AU34" s="457"/>
      <c r="AV34" s="458"/>
      <c r="AW34" s="459" t="s">
        <v>159</v>
      </c>
      <c r="AX34" s="460"/>
      <c r="AY34" s="460"/>
      <c r="AZ34" s="461"/>
      <c r="BA34" s="462">
        <v>12</v>
      </c>
      <c r="BB34" s="463"/>
      <c r="BC34" s="2"/>
      <c r="BD34" s="2"/>
    </row>
    <row r="35" spans="2:56" ht="18" customHeight="1" thickBot="1">
      <c r="B35" s="445"/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379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1"/>
      <c r="AD35" s="381"/>
      <c r="AE35" s="381"/>
      <c r="AF35" s="381"/>
      <c r="AG35" s="378"/>
      <c r="AK35" s="446" t="s">
        <v>155</v>
      </c>
      <c r="AL35" s="447"/>
      <c r="AM35" s="447"/>
      <c r="AN35" s="447"/>
      <c r="AO35" s="447"/>
      <c r="AP35" s="447"/>
      <c r="AQ35" s="447"/>
      <c r="AR35" s="447"/>
      <c r="AS35" s="447"/>
      <c r="AT35" s="447"/>
      <c r="AU35" s="447"/>
      <c r="AV35" s="448"/>
      <c r="AW35" s="449" t="s">
        <v>159</v>
      </c>
      <c r="AX35" s="450"/>
      <c r="AY35" s="450"/>
      <c r="AZ35" s="451"/>
      <c r="BA35" s="452">
        <v>12</v>
      </c>
      <c r="BB35" s="453"/>
      <c r="BC35" s="2"/>
      <c r="BD35" s="2"/>
    </row>
    <row r="36" spans="2:56" ht="12.75"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82"/>
      <c r="O36" s="382"/>
      <c r="P36" s="379"/>
      <c r="Q36" s="379"/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0"/>
      <c r="AC36" s="381"/>
      <c r="AD36" s="381"/>
      <c r="AE36" s="381"/>
      <c r="AF36" s="381"/>
      <c r="AG36" s="378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37:56" ht="12.75"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37:56" ht="12.75"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37:56" ht="12.75"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37:56" ht="12.75"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37:56" ht="12.75"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</sheetData>
  <sheetProtection/>
  <mergeCells count="123">
    <mergeCell ref="AX1:BB1"/>
    <mergeCell ref="N3:BB3"/>
    <mergeCell ref="N4:BB4"/>
    <mergeCell ref="B5:BC5"/>
    <mergeCell ref="B10:AX10"/>
    <mergeCell ref="B12:B13"/>
    <mergeCell ref="C12:F12"/>
    <mergeCell ref="G12:K12"/>
    <mergeCell ref="L12:P12"/>
    <mergeCell ref="Q12:T12"/>
    <mergeCell ref="U12:Y12"/>
    <mergeCell ref="Z12:AC12"/>
    <mergeCell ref="AD12:AG12"/>
    <mergeCell ref="AH12:AK12"/>
    <mergeCell ref="AL12:AO12"/>
    <mergeCell ref="AP12:AS12"/>
    <mergeCell ref="AT12:AW12"/>
    <mergeCell ref="AX12:BB12"/>
    <mergeCell ref="B25:D28"/>
    <mergeCell ref="E25:F28"/>
    <mergeCell ref="G25:H28"/>
    <mergeCell ref="I25:J28"/>
    <mergeCell ref="K25:L28"/>
    <mergeCell ref="M25:N28"/>
    <mergeCell ref="O25:P28"/>
    <mergeCell ref="Q25:R28"/>
    <mergeCell ref="V25:AC27"/>
    <mergeCell ref="AD25:AE27"/>
    <mergeCell ref="AF25:AG27"/>
    <mergeCell ref="AK25:AV27"/>
    <mergeCell ref="AW25:AZ27"/>
    <mergeCell ref="BA25:BB27"/>
    <mergeCell ref="V28:AC28"/>
    <mergeCell ref="AD28:AE28"/>
    <mergeCell ref="AF28:AG28"/>
    <mergeCell ref="AK28:AV28"/>
    <mergeCell ref="AW28:AZ28"/>
    <mergeCell ref="BA28:BB28"/>
    <mergeCell ref="B29:D29"/>
    <mergeCell ref="E29:F29"/>
    <mergeCell ref="G29:H29"/>
    <mergeCell ref="I29:J29"/>
    <mergeCell ref="K29:L29"/>
    <mergeCell ref="M29:N29"/>
    <mergeCell ref="O29:P29"/>
    <mergeCell ref="Q29:R29"/>
    <mergeCell ref="V29:AC29"/>
    <mergeCell ref="AD29:AE29"/>
    <mergeCell ref="AF29:AG29"/>
    <mergeCell ref="AK29:AV29"/>
    <mergeCell ref="AW29:AZ29"/>
    <mergeCell ref="BA29:BB29"/>
    <mergeCell ref="B30:D30"/>
    <mergeCell ref="E30:F30"/>
    <mergeCell ref="G30:H30"/>
    <mergeCell ref="I30:J30"/>
    <mergeCell ref="K30:L30"/>
    <mergeCell ref="M30:N30"/>
    <mergeCell ref="O30:P30"/>
    <mergeCell ref="Q30:R30"/>
    <mergeCell ref="V30:AC30"/>
    <mergeCell ref="AD30:AE30"/>
    <mergeCell ref="AF30:AG30"/>
    <mergeCell ref="AK30:AV30"/>
    <mergeCell ref="AW30:AZ30"/>
    <mergeCell ref="BA30:BB30"/>
    <mergeCell ref="B31:D31"/>
    <mergeCell ref="E31:F31"/>
    <mergeCell ref="G31:H31"/>
    <mergeCell ref="I31:J31"/>
    <mergeCell ref="K31:L31"/>
    <mergeCell ref="M31:N31"/>
    <mergeCell ref="O31:P31"/>
    <mergeCell ref="Q31:R31"/>
    <mergeCell ref="V31:AC31"/>
    <mergeCell ref="AD31:AE31"/>
    <mergeCell ref="AF31:AG31"/>
    <mergeCell ref="AK31:AV31"/>
    <mergeCell ref="AW31:AZ31"/>
    <mergeCell ref="BA31:BB31"/>
    <mergeCell ref="B32:D32"/>
    <mergeCell ref="E32:F32"/>
    <mergeCell ref="G32:H32"/>
    <mergeCell ref="I32:J32"/>
    <mergeCell ref="K32:L32"/>
    <mergeCell ref="M32:N32"/>
    <mergeCell ref="O32:P32"/>
    <mergeCell ref="Q32:R32"/>
    <mergeCell ref="AK32:AV32"/>
    <mergeCell ref="AW32:AZ32"/>
    <mergeCell ref="BA32:BB32"/>
    <mergeCell ref="B33:D33"/>
    <mergeCell ref="E33:F33"/>
    <mergeCell ref="G33:H33"/>
    <mergeCell ref="I33:J33"/>
    <mergeCell ref="K33:L33"/>
    <mergeCell ref="M33:N33"/>
    <mergeCell ref="O33:P33"/>
    <mergeCell ref="AK33:AV33"/>
    <mergeCell ref="AW33:AZ33"/>
    <mergeCell ref="BA33:BB33"/>
    <mergeCell ref="B34:D34"/>
    <mergeCell ref="E34:F34"/>
    <mergeCell ref="G34:H34"/>
    <mergeCell ref="I34:J34"/>
    <mergeCell ref="K34:L34"/>
    <mergeCell ref="M34:N34"/>
    <mergeCell ref="B35:D35"/>
    <mergeCell ref="E35:F35"/>
    <mergeCell ref="G35:H35"/>
    <mergeCell ref="I35:J35"/>
    <mergeCell ref="K35:L35"/>
    <mergeCell ref="Q33:R33"/>
    <mergeCell ref="M35:N35"/>
    <mergeCell ref="O35:P35"/>
    <mergeCell ref="AK35:AV35"/>
    <mergeCell ref="AW35:AZ35"/>
    <mergeCell ref="BA35:BB35"/>
    <mergeCell ref="O34:P34"/>
    <mergeCell ref="Q34:R34"/>
    <mergeCell ref="AK34:AV34"/>
    <mergeCell ref="AW34:AZ34"/>
    <mergeCell ref="BA34:BB34"/>
  </mergeCells>
  <printOptions/>
  <pageMargins left="0.7874015748031497" right="0" top="0.2755905511811024" bottom="0" header="0.1968503937007874" footer="0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/>
  <dimension ref="A1:AU131"/>
  <sheetViews>
    <sheetView tabSelected="1" zoomScale="55" zoomScaleNormal="55" zoomScaleSheetLayoutView="50" zoomScalePageLayoutView="0" workbookViewId="0" topLeftCell="A1">
      <pane ySplit="9" topLeftCell="A40" activePane="bottomLeft" state="frozen"/>
      <selection pane="topLeft" activeCell="A1" sqref="A1"/>
      <selection pane="bottomLeft" activeCell="J80" sqref="J80"/>
    </sheetView>
  </sheetViews>
  <sheetFormatPr defaultColWidth="9.00390625" defaultRowHeight="12.75"/>
  <cols>
    <col min="1" max="1" width="7.625" style="320" customWidth="1"/>
    <col min="2" max="2" width="44.625" style="169" customWidth="1"/>
    <col min="3" max="3" width="8.25390625" style="321" customWidth="1"/>
    <col min="4" max="4" width="5.875" style="322" customWidth="1"/>
    <col min="5" max="5" width="9.375" style="321" customWidth="1"/>
    <col min="6" max="6" width="10.75390625" style="321" customWidth="1"/>
    <col min="7" max="7" width="9.00390625" style="169" customWidth="1"/>
    <col min="8" max="8" width="8.375" style="169" customWidth="1"/>
    <col min="9" max="9" width="7.625" style="169" hidden="1" customWidth="1"/>
    <col min="10" max="10" width="10.125" style="169" customWidth="1"/>
    <col min="11" max="11" width="9.125" style="169" customWidth="1"/>
    <col min="12" max="12" width="8.125" style="169" customWidth="1"/>
    <col min="13" max="13" width="8.75390625" style="169" customWidth="1"/>
    <col min="14" max="14" width="6.25390625" style="169" customWidth="1"/>
    <col min="15" max="15" width="7.125" style="169" customWidth="1"/>
    <col min="16" max="16" width="8.00390625" style="169" customWidth="1"/>
    <col min="17" max="17" width="7.625" style="169" customWidth="1"/>
    <col min="18" max="18" width="8.00390625" style="169" customWidth="1"/>
    <col min="19" max="19" width="7.00390625" style="169" customWidth="1"/>
    <col min="20" max="20" width="7.25390625" style="169" customWidth="1"/>
    <col min="21" max="21" width="8.25390625" style="169" customWidth="1"/>
    <col min="22" max="22" width="8.75390625" style="169" customWidth="1"/>
    <col min="23" max="23" width="9.375" style="169" customWidth="1"/>
    <col min="24" max="24" width="6.875" style="169" customWidth="1"/>
    <col min="25" max="25" width="8.75390625" style="169" customWidth="1"/>
    <col min="26" max="26" width="8.25390625" style="169" customWidth="1"/>
    <col min="27" max="27" width="8.00390625" style="169" customWidth="1"/>
    <col min="28" max="28" width="9.375" style="169" customWidth="1"/>
    <col min="29" max="29" width="7.25390625" style="169" customWidth="1"/>
    <col min="30" max="31" width="9.125" style="169" customWidth="1"/>
    <col min="32" max="32" width="8.125" style="169" customWidth="1"/>
    <col min="33" max="33" width="9.875" style="169" customWidth="1"/>
    <col min="34" max="36" width="9.125" style="169" customWidth="1"/>
    <col min="37" max="37" width="7.875" style="169" hidden="1" customWidth="1"/>
    <col min="38" max="41" width="0" style="169" hidden="1" customWidth="1"/>
    <col min="42" max="16384" width="9.125" style="169" customWidth="1"/>
  </cols>
  <sheetData>
    <row r="1" spans="1:29" ht="6.75" customHeight="1">
      <c r="A1" s="165"/>
      <c r="B1" s="166"/>
      <c r="C1" s="167"/>
      <c r="D1" s="168"/>
      <c r="E1" s="167"/>
      <c r="F1" s="167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46" s="170" customFormat="1" ht="20.25">
      <c r="A2" s="547" t="s">
        <v>105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547"/>
      <c r="AK2" s="547"/>
      <c r="AL2" s="547"/>
      <c r="AM2" s="547"/>
      <c r="AN2" s="547"/>
      <c r="AO2" s="547"/>
      <c r="AP2" s="547"/>
      <c r="AQ2" s="547"/>
      <c r="AR2" s="547"/>
      <c r="AS2" s="547"/>
      <c r="AT2" s="547"/>
    </row>
    <row r="3" spans="1:29" s="170" customFormat="1" ht="6.75" customHeight="1" thickBot="1">
      <c r="A3" s="171"/>
      <c r="B3" s="172"/>
      <c r="C3" s="172"/>
      <c r="D3" s="173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4"/>
    </row>
    <row r="4" spans="1:46" s="170" customFormat="1" ht="22.5" customHeight="1" thickBot="1">
      <c r="A4" s="548" t="s">
        <v>64</v>
      </c>
      <c r="B4" s="175"/>
      <c r="C4" s="551" t="s">
        <v>20</v>
      </c>
      <c r="D4" s="552"/>
      <c r="E4" s="555" t="s">
        <v>14</v>
      </c>
      <c r="F4" s="556"/>
      <c r="G4" s="556"/>
      <c r="H4" s="556"/>
      <c r="I4" s="556"/>
      <c r="J4" s="556"/>
      <c r="K4" s="557"/>
      <c r="L4" s="558" t="s">
        <v>130</v>
      </c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559"/>
      <c r="AL4" s="559"/>
      <c r="AM4" s="559"/>
      <c r="AN4" s="559"/>
      <c r="AO4" s="559"/>
      <c r="AP4" s="559"/>
      <c r="AQ4" s="559"/>
      <c r="AR4" s="559"/>
      <c r="AS4" s="559"/>
      <c r="AT4" s="560"/>
    </row>
    <row r="5" spans="1:46" s="170" customFormat="1" ht="23.25" customHeight="1">
      <c r="A5" s="549"/>
      <c r="B5" s="176" t="s">
        <v>2</v>
      </c>
      <c r="C5" s="553"/>
      <c r="D5" s="554"/>
      <c r="E5" s="561" t="s">
        <v>10</v>
      </c>
      <c r="F5" s="563" t="s">
        <v>11</v>
      </c>
      <c r="G5" s="565" t="s">
        <v>3</v>
      </c>
      <c r="H5" s="566"/>
      <c r="I5" s="566"/>
      <c r="J5" s="567"/>
      <c r="K5" s="568" t="s">
        <v>15</v>
      </c>
      <c r="L5" s="570" t="s">
        <v>16</v>
      </c>
      <c r="M5" s="571"/>
      <c r="N5" s="571"/>
      <c r="O5" s="571"/>
      <c r="P5" s="572"/>
      <c r="Q5" s="573" t="s">
        <v>17</v>
      </c>
      <c r="R5" s="571"/>
      <c r="S5" s="571"/>
      <c r="T5" s="571"/>
      <c r="U5" s="572"/>
      <c r="V5" s="573" t="s">
        <v>18</v>
      </c>
      <c r="W5" s="570"/>
      <c r="X5" s="570"/>
      <c r="Y5" s="570"/>
      <c r="Z5" s="572"/>
      <c r="AA5" s="573" t="s">
        <v>131</v>
      </c>
      <c r="AB5" s="570"/>
      <c r="AC5" s="570"/>
      <c r="AD5" s="570"/>
      <c r="AE5" s="572"/>
      <c r="AF5" s="573" t="s">
        <v>19</v>
      </c>
      <c r="AG5" s="570"/>
      <c r="AH5" s="570"/>
      <c r="AI5" s="570"/>
      <c r="AJ5" s="572"/>
      <c r="AK5" s="574" t="s">
        <v>19</v>
      </c>
      <c r="AL5" s="574"/>
      <c r="AM5" s="574"/>
      <c r="AN5" s="574"/>
      <c r="AO5" s="575"/>
      <c r="AP5" s="573" t="s">
        <v>132</v>
      </c>
      <c r="AQ5" s="570"/>
      <c r="AR5" s="570"/>
      <c r="AS5" s="570"/>
      <c r="AT5" s="572"/>
    </row>
    <row r="6" spans="1:46" s="170" customFormat="1" ht="18" customHeight="1">
      <c r="A6" s="549"/>
      <c r="B6" s="176" t="s">
        <v>21</v>
      </c>
      <c r="C6" s="576" t="s">
        <v>13</v>
      </c>
      <c r="D6" s="577" t="s">
        <v>0</v>
      </c>
      <c r="E6" s="561"/>
      <c r="F6" s="563"/>
      <c r="G6" s="578" t="s">
        <v>8</v>
      </c>
      <c r="H6" s="579" t="s">
        <v>4</v>
      </c>
      <c r="I6" s="579" t="s">
        <v>12</v>
      </c>
      <c r="J6" s="580" t="s">
        <v>133</v>
      </c>
      <c r="K6" s="568"/>
      <c r="L6" s="581" t="s">
        <v>138</v>
      </c>
      <c r="M6" s="564" t="s">
        <v>8</v>
      </c>
      <c r="N6" s="564" t="s">
        <v>4</v>
      </c>
      <c r="O6" s="580" t="s">
        <v>133</v>
      </c>
      <c r="P6" s="569" t="s">
        <v>135</v>
      </c>
      <c r="Q6" s="581" t="s">
        <v>138</v>
      </c>
      <c r="R6" s="564" t="s">
        <v>8</v>
      </c>
      <c r="S6" s="564" t="s">
        <v>4</v>
      </c>
      <c r="T6" s="580" t="s">
        <v>133</v>
      </c>
      <c r="U6" s="569" t="s">
        <v>135</v>
      </c>
      <c r="V6" s="581" t="s">
        <v>138</v>
      </c>
      <c r="W6" s="564" t="s">
        <v>8</v>
      </c>
      <c r="X6" s="564" t="s">
        <v>4</v>
      </c>
      <c r="Y6" s="580" t="s">
        <v>133</v>
      </c>
      <c r="Z6" s="569" t="s">
        <v>135</v>
      </c>
      <c r="AA6" s="581" t="s">
        <v>138</v>
      </c>
      <c r="AB6" s="564" t="s">
        <v>8</v>
      </c>
      <c r="AC6" s="564" t="s">
        <v>4</v>
      </c>
      <c r="AD6" s="580" t="s">
        <v>133</v>
      </c>
      <c r="AE6" s="569" t="s">
        <v>135</v>
      </c>
      <c r="AF6" s="581" t="s">
        <v>138</v>
      </c>
      <c r="AG6" s="564" t="s">
        <v>8</v>
      </c>
      <c r="AH6" s="564" t="s">
        <v>4</v>
      </c>
      <c r="AI6" s="580" t="s">
        <v>133</v>
      </c>
      <c r="AJ6" s="569" t="s">
        <v>135</v>
      </c>
      <c r="AK6" s="586" t="s">
        <v>134</v>
      </c>
      <c r="AL6" s="580" t="s">
        <v>8</v>
      </c>
      <c r="AM6" s="580" t="s">
        <v>4</v>
      </c>
      <c r="AN6" s="580" t="s">
        <v>133</v>
      </c>
      <c r="AO6" s="585" t="s">
        <v>135</v>
      </c>
      <c r="AP6" s="581" t="s">
        <v>138</v>
      </c>
      <c r="AQ6" s="564" t="s">
        <v>8</v>
      </c>
      <c r="AR6" s="564" t="s">
        <v>4</v>
      </c>
      <c r="AS6" s="580" t="s">
        <v>133</v>
      </c>
      <c r="AT6" s="569" t="s">
        <v>135</v>
      </c>
    </row>
    <row r="7" spans="1:46" s="170" customFormat="1" ht="18">
      <c r="A7" s="549"/>
      <c r="B7" s="176" t="s">
        <v>22</v>
      </c>
      <c r="C7" s="576"/>
      <c r="D7" s="577"/>
      <c r="E7" s="561"/>
      <c r="F7" s="563"/>
      <c r="G7" s="578"/>
      <c r="H7" s="579"/>
      <c r="I7" s="579"/>
      <c r="J7" s="563"/>
      <c r="K7" s="568"/>
      <c r="L7" s="582"/>
      <c r="M7" s="579"/>
      <c r="N7" s="579"/>
      <c r="O7" s="563"/>
      <c r="P7" s="577"/>
      <c r="Q7" s="582"/>
      <c r="R7" s="579"/>
      <c r="S7" s="579"/>
      <c r="T7" s="563"/>
      <c r="U7" s="577"/>
      <c r="V7" s="582"/>
      <c r="W7" s="579"/>
      <c r="X7" s="579"/>
      <c r="Y7" s="563"/>
      <c r="Z7" s="577"/>
      <c r="AA7" s="582"/>
      <c r="AB7" s="579"/>
      <c r="AC7" s="579"/>
      <c r="AD7" s="563"/>
      <c r="AE7" s="577"/>
      <c r="AF7" s="582"/>
      <c r="AG7" s="579"/>
      <c r="AH7" s="579"/>
      <c r="AI7" s="563"/>
      <c r="AJ7" s="577"/>
      <c r="AK7" s="587"/>
      <c r="AL7" s="563"/>
      <c r="AM7" s="563"/>
      <c r="AN7" s="563"/>
      <c r="AO7" s="568"/>
      <c r="AP7" s="582"/>
      <c r="AQ7" s="579"/>
      <c r="AR7" s="579"/>
      <c r="AS7" s="563"/>
      <c r="AT7" s="577"/>
    </row>
    <row r="8" spans="1:46" s="170" customFormat="1" ht="18">
      <c r="A8" s="549"/>
      <c r="B8" s="176" t="s">
        <v>2</v>
      </c>
      <c r="C8" s="576"/>
      <c r="D8" s="577"/>
      <c r="E8" s="561"/>
      <c r="F8" s="563"/>
      <c r="G8" s="578"/>
      <c r="H8" s="579"/>
      <c r="I8" s="579"/>
      <c r="J8" s="563"/>
      <c r="K8" s="568"/>
      <c r="L8" s="582"/>
      <c r="M8" s="579"/>
      <c r="N8" s="579"/>
      <c r="O8" s="563"/>
      <c r="P8" s="577"/>
      <c r="Q8" s="582"/>
      <c r="R8" s="579"/>
      <c r="S8" s="579"/>
      <c r="T8" s="563"/>
      <c r="U8" s="577"/>
      <c r="V8" s="582"/>
      <c r="W8" s="579"/>
      <c r="X8" s="579"/>
      <c r="Y8" s="563"/>
      <c r="Z8" s="577"/>
      <c r="AA8" s="582"/>
      <c r="AB8" s="579"/>
      <c r="AC8" s="579"/>
      <c r="AD8" s="563"/>
      <c r="AE8" s="577"/>
      <c r="AF8" s="582"/>
      <c r="AG8" s="579"/>
      <c r="AH8" s="579"/>
      <c r="AI8" s="563"/>
      <c r="AJ8" s="577"/>
      <c r="AK8" s="587"/>
      <c r="AL8" s="563"/>
      <c r="AM8" s="563"/>
      <c r="AN8" s="563"/>
      <c r="AO8" s="568"/>
      <c r="AP8" s="582"/>
      <c r="AQ8" s="579"/>
      <c r="AR8" s="579"/>
      <c r="AS8" s="563"/>
      <c r="AT8" s="577"/>
    </row>
    <row r="9" spans="1:46" s="170" customFormat="1" ht="18">
      <c r="A9" s="550"/>
      <c r="B9" s="177" t="s">
        <v>2</v>
      </c>
      <c r="C9" s="576"/>
      <c r="D9" s="577"/>
      <c r="E9" s="562"/>
      <c r="F9" s="564"/>
      <c r="G9" s="578"/>
      <c r="H9" s="579"/>
      <c r="I9" s="579"/>
      <c r="J9" s="564"/>
      <c r="K9" s="569"/>
      <c r="L9" s="583"/>
      <c r="M9" s="579"/>
      <c r="N9" s="579"/>
      <c r="O9" s="564"/>
      <c r="P9" s="577"/>
      <c r="Q9" s="583"/>
      <c r="R9" s="579"/>
      <c r="S9" s="579"/>
      <c r="T9" s="564"/>
      <c r="U9" s="577"/>
      <c r="V9" s="583"/>
      <c r="W9" s="579"/>
      <c r="X9" s="579"/>
      <c r="Y9" s="564"/>
      <c r="Z9" s="577"/>
      <c r="AA9" s="583"/>
      <c r="AB9" s="579"/>
      <c r="AC9" s="579"/>
      <c r="AD9" s="564"/>
      <c r="AE9" s="577"/>
      <c r="AF9" s="583"/>
      <c r="AG9" s="579"/>
      <c r="AH9" s="579"/>
      <c r="AI9" s="564"/>
      <c r="AJ9" s="577"/>
      <c r="AK9" s="588"/>
      <c r="AL9" s="564"/>
      <c r="AM9" s="564"/>
      <c r="AN9" s="564"/>
      <c r="AO9" s="569"/>
      <c r="AP9" s="583"/>
      <c r="AQ9" s="579"/>
      <c r="AR9" s="579"/>
      <c r="AS9" s="564"/>
      <c r="AT9" s="577"/>
    </row>
    <row r="10" spans="1:46" s="170" customFormat="1" ht="15" thickBot="1">
      <c r="A10" s="178">
        <v>1</v>
      </c>
      <c r="B10" s="179">
        <v>2</v>
      </c>
      <c r="C10" s="180">
        <v>3</v>
      </c>
      <c r="D10" s="181">
        <v>4</v>
      </c>
      <c r="E10" s="180">
        <v>6</v>
      </c>
      <c r="F10" s="182">
        <v>7</v>
      </c>
      <c r="G10" s="182">
        <v>8</v>
      </c>
      <c r="H10" s="182">
        <v>9</v>
      </c>
      <c r="I10" s="182">
        <v>10</v>
      </c>
      <c r="J10" s="182">
        <v>11</v>
      </c>
      <c r="K10" s="181">
        <v>12</v>
      </c>
      <c r="L10" s="183">
        <v>13</v>
      </c>
      <c r="M10" s="182">
        <v>14</v>
      </c>
      <c r="N10" s="182">
        <v>15</v>
      </c>
      <c r="O10" s="182">
        <v>16</v>
      </c>
      <c r="P10" s="181">
        <v>17</v>
      </c>
      <c r="Q10" s="180">
        <v>18</v>
      </c>
      <c r="R10" s="182">
        <v>19</v>
      </c>
      <c r="S10" s="182">
        <v>20</v>
      </c>
      <c r="T10" s="182">
        <v>21</v>
      </c>
      <c r="U10" s="181">
        <v>22</v>
      </c>
      <c r="V10" s="180">
        <v>23</v>
      </c>
      <c r="W10" s="183">
        <v>24</v>
      </c>
      <c r="X10" s="183">
        <v>25</v>
      </c>
      <c r="Y10" s="183">
        <v>26</v>
      </c>
      <c r="Z10" s="181">
        <v>27</v>
      </c>
      <c r="AA10" s="180">
        <v>28</v>
      </c>
      <c r="AB10" s="183">
        <v>29</v>
      </c>
      <c r="AC10" s="183">
        <v>30</v>
      </c>
      <c r="AD10" s="183">
        <v>31</v>
      </c>
      <c r="AE10" s="181">
        <v>32</v>
      </c>
      <c r="AF10" s="180">
        <v>33</v>
      </c>
      <c r="AG10" s="183">
        <v>34</v>
      </c>
      <c r="AH10" s="183">
        <v>35</v>
      </c>
      <c r="AI10" s="183">
        <v>36</v>
      </c>
      <c r="AJ10" s="181">
        <v>37</v>
      </c>
      <c r="AK10" s="183">
        <v>38</v>
      </c>
      <c r="AL10" s="182">
        <v>39</v>
      </c>
      <c r="AM10" s="182">
        <v>40</v>
      </c>
      <c r="AN10" s="182">
        <v>41</v>
      </c>
      <c r="AO10" s="181">
        <v>42</v>
      </c>
      <c r="AP10" s="180">
        <v>38</v>
      </c>
      <c r="AQ10" s="183">
        <v>39</v>
      </c>
      <c r="AR10" s="183">
        <v>40</v>
      </c>
      <c r="AS10" s="183">
        <v>41</v>
      </c>
      <c r="AT10" s="181">
        <v>42</v>
      </c>
    </row>
    <row r="11" spans="1:29" s="170" customFormat="1" ht="9" customHeight="1">
      <c r="A11" s="184"/>
      <c r="B11" s="185"/>
      <c r="C11" s="186"/>
      <c r="D11" s="187"/>
      <c r="E11" s="186"/>
      <c r="F11" s="186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74"/>
    </row>
    <row r="12" spans="1:46" s="170" customFormat="1" ht="18">
      <c r="A12" s="591" t="s">
        <v>23</v>
      </c>
      <c r="B12" s="592"/>
      <c r="C12" s="592"/>
      <c r="D12" s="592"/>
      <c r="E12" s="592"/>
      <c r="F12" s="592"/>
      <c r="G12" s="592"/>
      <c r="H12" s="592"/>
      <c r="I12" s="592"/>
      <c r="J12" s="592"/>
      <c r="K12" s="592"/>
      <c r="L12" s="592"/>
      <c r="M12" s="592"/>
      <c r="N12" s="592"/>
      <c r="O12" s="592"/>
      <c r="P12" s="592"/>
      <c r="Q12" s="592"/>
      <c r="R12" s="592"/>
      <c r="S12" s="592"/>
      <c r="T12" s="592"/>
      <c r="U12" s="592"/>
      <c r="V12" s="592"/>
      <c r="W12" s="592"/>
      <c r="X12" s="592"/>
      <c r="Y12" s="592"/>
      <c r="Z12" s="592"/>
      <c r="AA12" s="592"/>
      <c r="AB12" s="592"/>
      <c r="AC12" s="592"/>
      <c r="AD12" s="592"/>
      <c r="AE12" s="592"/>
      <c r="AF12" s="592"/>
      <c r="AG12" s="592"/>
      <c r="AH12" s="592"/>
      <c r="AI12" s="592"/>
      <c r="AJ12" s="592"/>
      <c r="AK12" s="592"/>
      <c r="AL12" s="592"/>
      <c r="AM12" s="592"/>
      <c r="AN12" s="592"/>
      <c r="AO12" s="592"/>
      <c r="AP12" s="592"/>
      <c r="AQ12" s="592"/>
      <c r="AR12" s="592"/>
      <c r="AS12" s="592"/>
      <c r="AT12" s="592"/>
    </row>
    <row r="13" spans="1:46" s="170" customFormat="1" ht="18.75" customHeight="1" thickBot="1">
      <c r="A13" s="596" t="s">
        <v>171</v>
      </c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596"/>
      <c r="Z13" s="596"/>
      <c r="AA13" s="596"/>
      <c r="AB13" s="596"/>
      <c r="AC13" s="596"/>
      <c r="AD13" s="596"/>
      <c r="AE13" s="596"/>
      <c r="AF13" s="596"/>
      <c r="AG13" s="596"/>
      <c r="AH13" s="596"/>
      <c r="AI13" s="596"/>
      <c r="AJ13" s="596"/>
      <c r="AK13" s="596"/>
      <c r="AL13" s="596"/>
      <c r="AM13" s="596"/>
      <c r="AN13" s="596"/>
      <c r="AO13" s="596"/>
      <c r="AP13" s="596"/>
      <c r="AQ13" s="596"/>
      <c r="AR13" s="596"/>
      <c r="AS13" s="596"/>
      <c r="AT13" s="596"/>
    </row>
    <row r="14" spans="1:46" s="170" customFormat="1" ht="18">
      <c r="A14" s="188" t="s">
        <v>27</v>
      </c>
      <c r="B14" s="427" t="s">
        <v>24</v>
      </c>
      <c r="C14" s="188">
        <v>2</v>
      </c>
      <c r="D14" s="216"/>
      <c r="E14" s="323">
        <f>F14/30</f>
        <v>3</v>
      </c>
      <c r="F14" s="215">
        <f>G14+K14</f>
        <v>90</v>
      </c>
      <c r="G14" s="215">
        <f>H14+J14</f>
        <v>50</v>
      </c>
      <c r="H14" s="215">
        <f>N14+S14+X14</f>
        <v>0</v>
      </c>
      <c r="I14" s="215"/>
      <c r="J14" s="215">
        <f aca="true" t="shared" si="0" ref="J14:K16">O14+T14+Y14</f>
        <v>50</v>
      </c>
      <c r="K14" s="216">
        <f t="shared" si="0"/>
        <v>40</v>
      </c>
      <c r="L14" s="193">
        <f>M14/30</f>
        <v>3</v>
      </c>
      <c r="M14" s="190">
        <v>90</v>
      </c>
      <c r="N14" s="190"/>
      <c r="O14" s="190">
        <v>50</v>
      </c>
      <c r="P14" s="324">
        <v>40</v>
      </c>
      <c r="Q14" s="189"/>
      <c r="R14" s="190"/>
      <c r="S14" s="191"/>
      <c r="T14" s="191"/>
      <c r="U14" s="192"/>
      <c r="V14" s="189"/>
      <c r="W14" s="190"/>
      <c r="X14" s="191"/>
      <c r="Y14" s="191"/>
      <c r="Z14" s="192"/>
      <c r="AA14" s="189"/>
      <c r="AB14" s="190"/>
      <c r="AC14" s="191"/>
      <c r="AD14" s="191"/>
      <c r="AE14" s="192"/>
      <c r="AF14" s="189"/>
      <c r="AG14" s="190"/>
      <c r="AH14" s="191"/>
      <c r="AI14" s="191"/>
      <c r="AJ14" s="192"/>
      <c r="AK14" s="193"/>
      <c r="AL14" s="190"/>
      <c r="AM14" s="194"/>
      <c r="AN14" s="194"/>
      <c r="AO14" s="195"/>
      <c r="AP14" s="189"/>
      <c r="AQ14" s="190"/>
      <c r="AR14" s="191"/>
      <c r="AS14" s="191"/>
      <c r="AT14" s="192"/>
    </row>
    <row r="15" spans="1:46" s="170" customFormat="1" ht="36">
      <c r="A15" s="196">
        <f>A14+1</f>
        <v>2</v>
      </c>
      <c r="B15" s="243" t="s">
        <v>26</v>
      </c>
      <c r="C15" s="196">
        <v>2</v>
      </c>
      <c r="D15" s="219"/>
      <c r="E15" s="222">
        <f>F15/30</f>
        <v>3</v>
      </c>
      <c r="F15" s="206">
        <f>G15+K15</f>
        <v>90</v>
      </c>
      <c r="G15" s="206">
        <f>H15+J15</f>
        <v>30</v>
      </c>
      <c r="H15" s="206">
        <f>N15+S15+X15</f>
        <v>0</v>
      </c>
      <c r="I15" s="206"/>
      <c r="J15" s="206">
        <f t="shared" si="0"/>
        <v>30</v>
      </c>
      <c r="K15" s="219">
        <f t="shared" si="0"/>
        <v>60</v>
      </c>
      <c r="L15" s="203">
        <f>M15/30</f>
        <v>3</v>
      </c>
      <c r="M15" s="198">
        <f>N15+O15+P15</f>
        <v>90</v>
      </c>
      <c r="N15" s="198"/>
      <c r="O15" s="198">
        <v>30</v>
      </c>
      <c r="P15" s="325">
        <v>60</v>
      </c>
      <c r="Q15" s="197"/>
      <c r="R15" s="198"/>
      <c r="S15" s="199"/>
      <c r="T15" s="199"/>
      <c r="U15" s="200"/>
      <c r="V15" s="197"/>
      <c r="W15" s="198"/>
      <c r="X15" s="201"/>
      <c r="Y15" s="201"/>
      <c r="Z15" s="202"/>
      <c r="AA15" s="197"/>
      <c r="AB15" s="198"/>
      <c r="AC15" s="201"/>
      <c r="AD15" s="201"/>
      <c r="AE15" s="202"/>
      <c r="AF15" s="197"/>
      <c r="AG15" s="198"/>
      <c r="AH15" s="201"/>
      <c r="AI15" s="201"/>
      <c r="AJ15" s="202"/>
      <c r="AK15" s="203"/>
      <c r="AL15" s="198"/>
      <c r="AM15" s="204"/>
      <c r="AN15" s="204"/>
      <c r="AO15" s="205"/>
      <c r="AP15" s="197"/>
      <c r="AQ15" s="198"/>
      <c r="AR15" s="201"/>
      <c r="AS15" s="201"/>
      <c r="AT15" s="202"/>
    </row>
    <row r="16" spans="1:47" s="388" customFormat="1" ht="18">
      <c r="A16" s="196">
        <f aca="true" t="shared" si="1" ref="A16:A27">A15+1</f>
        <v>3</v>
      </c>
      <c r="B16" s="243" t="s">
        <v>28</v>
      </c>
      <c r="C16" s="196"/>
      <c r="D16" s="326">
        <v>1</v>
      </c>
      <c r="E16" s="222">
        <f>F16/30</f>
        <v>3</v>
      </c>
      <c r="F16" s="206">
        <f>G16+K16</f>
        <v>90</v>
      </c>
      <c r="G16" s="206">
        <f>H16+J16</f>
        <v>40</v>
      </c>
      <c r="H16" s="206">
        <f>N16+S16+X16</f>
        <v>20</v>
      </c>
      <c r="I16" s="206"/>
      <c r="J16" s="206">
        <f t="shared" si="0"/>
        <v>20</v>
      </c>
      <c r="K16" s="219">
        <f t="shared" si="0"/>
        <v>50</v>
      </c>
      <c r="L16" s="197">
        <f>M16/30</f>
        <v>3</v>
      </c>
      <c r="M16" s="198">
        <v>90</v>
      </c>
      <c r="N16" s="201">
        <v>20</v>
      </c>
      <c r="O16" s="201">
        <v>20</v>
      </c>
      <c r="P16" s="202">
        <v>50</v>
      </c>
      <c r="Q16" s="423"/>
      <c r="R16" s="398"/>
      <c r="S16" s="398"/>
      <c r="T16" s="398"/>
      <c r="U16" s="423"/>
      <c r="V16" s="197"/>
      <c r="W16" s="198"/>
      <c r="X16" s="201"/>
      <c r="Y16" s="201"/>
      <c r="Z16" s="202"/>
      <c r="AA16" s="197"/>
      <c r="AB16" s="198"/>
      <c r="AC16" s="201"/>
      <c r="AD16" s="201"/>
      <c r="AE16" s="202"/>
      <c r="AF16" s="197"/>
      <c r="AG16" s="198"/>
      <c r="AH16" s="201"/>
      <c r="AI16" s="201"/>
      <c r="AJ16" s="202"/>
      <c r="AK16" s="203"/>
      <c r="AL16" s="198"/>
      <c r="AM16" s="204"/>
      <c r="AN16" s="204"/>
      <c r="AO16" s="205"/>
      <c r="AP16" s="197"/>
      <c r="AQ16" s="198"/>
      <c r="AR16" s="201"/>
      <c r="AS16" s="201"/>
      <c r="AT16" s="202"/>
      <c r="AU16" s="170"/>
    </row>
    <row r="17" spans="1:47" s="389" customFormat="1" ht="36">
      <c r="A17" s="196">
        <f t="shared" si="1"/>
        <v>4</v>
      </c>
      <c r="B17" s="428" t="s">
        <v>165</v>
      </c>
      <c r="C17" s="237">
        <v>4</v>
      </c>
      <c r="D17" s="419"/>
      <c r="E17" s="235">
        <f>F17/30</f>
        <v>6</v>
      </c>
      <c r="F17" s="407">
        <f aca="true" t="shared" si="2" ref="F17:F27">G17+K17</f>
        <v>180</v>
      </c>
      <c r="G17" s="407">
        <f>H17+J17</f>
        <v>120</v>
      </c>
      <c r="H17" s="407">
        <f>N17+S17+X17+AC17+AH17</f>
        <v>0</v>
      </c>
      <c r="I17" s="407"/>
      <c r="J17" s="407">
        <f>O17+T17+Y17+AD17+AI17</f>
        <v>120</v>
      </c>
      <c r="K17" s="420">
        <f>P17+U17+Z17+AE17+AJ17</f>
        <v>60</v>
      </c>
      <c r="L17" s="235"/>
      <c r="M17" s="396"/>
      <c r="N17" s="407"/>
      <c r="O17" s="407"/>
      <c r="P17" s="420"/>
      <c r="Q17" s="408">
        <f>R17/30</f>
        <v>6</v>
      </c>
      <c r="R17" s="396">
        <f aca="true" t="shared" si="3" ref="R17:R27">S17+T17+U17</f>
        <v>180</v>
      </c>
      <c r="S17" s="407"/>
      <c r="T17" s="407">
        <v>120</v>
      </c>
      <c r="U17" s="420">
        <v>60</v>
      </c>
      <c r="V17" s="235"/>
      <c r="W17" s="396"/>
      <c r="X17" s="407"/>
      <c r="Y17" s="407"/>
      <c r="Z17" s="419"/>
      <c r="AA17" s="235"/>
      <c r="AB17" s="396"/>
      <c r="AC17" s="407"/>
      <c r="AD17" s="407"/>
      <c r="AE17" s="420"/>
      <c r="AF17" s="408"/>
      <c r="AG17" s="396"/>
      <c r="AH17" s="407"/>
      <c r="AI17" s="407"/>
      <c r="AJ17" s="420"/>
      <c r="AK17" s="235"/>
      <c r="AL17" s="396"/>
      <c r="AM17" s="421"/>
      <c r="AN17" s="421"/>
      <c r="AO17" s="422"/>
      <c r="AP17" s="235"/>
      <c r="AQ17" s="396"/>
      <c r="AR17" s="407"/>
      <c r="AS17" s="407"/>
      <c r="AT17" s="420"/>
      <c r="AU17" s="217"/>
    </row>
    <row r="18" spans="1:46" s="217" customFormat="1" ht="36">
      <c r="A18" s="196">
        <f t="shared" si="1"/>
        <v>5</v>
      </c>
      <c r="B18" s="243" t="s">
        <v>25</v>
      </c>
      <c r="C18" s="196">
        <v>2</v>
      </c>
      <c r="D18" s="218"/>
      <c r="E18" s="197">
        <f>F18/30</f>
        <v>3</v>
      </c>
      <c r="F18" s="206">
        <f t="shared" si="2"/>
        <v>90</v>
      </c>
      <c r="G18" s="206">
        <f aca="true" t="shared" si="4" ref="G18:G27">H18+J18</f>
        <v>70</v>
      </c>
      <c r="H18" s="206">
        <f aca="true" t="shared" si="5" ref="H18:H27">N18+S18+X18+AC18+AH18</f>
        <v>0</v>
      </c>
      <c r="I18" s="206"/>
      <c r="J18" s="206">
        <f aca="true" t="shared" si="6" ref="J18:K27">O18+T18+Y18+AD18+AI18</f>
        <v>70</v>
      </c>
      <c r="K18" s="219">
        <f t="shared" si="6"/>
        <v>20</v>
      </c>
      <c r="L18" s="197">
        <f aca="true" t="shared" si="7" ref="L18:L24">M18/30</f>
        <v>3</v>
      </c>
      <c r="M18" s="198">
        <f aca="true" t="shared" si="8" ref="M18:M24">N18+O18+P18</f>
        <v>90</v>
      </c>
      <c r="N18" s="206">
        <v>0</v>
      </c>
      <c r="O18" s="206">
        <v>70</v>
      </c>
      <c r="P18" s="223">
        <v>20</v>
      </c>
      <c r="Q18" s="203"/>
      <c r="R18" s="198"/>
      <c r="S18" s="206"/>
      <c r="T18" s="206"/>
      <c r="U18" s="223"/>
      <c r="V18" s="197"/>
      <c r="W18" s="198"/>
      <c r="X18" s="206"/>
      <c r="Y18" s="206"/>
      <c r="Z18" s="218"/>
      <c r="AA18" s="197"/>
      <c r="AB18" s="198"/>
      <c r="AC18" s="206"/>
      <c r="AD18" s="206"/>
      <c r="AE18" s="219"/>
      <c r="AF18" s="203"/>
      <c r="AG18" s="198"/>
      <c r="AH18" s="206"/>
      <c r="AI18" s="206"/>
      <c r="AJ18" s="219"/>
      <c r="AK18" s="197"/>
      <c r="AL18" s="198"/>
      <c r="AM18" s="220"/>
      <c r="AN18" s="220"/>
      <c r="AO18" s="221"/>
      <c r="AP18" s="197"/>
      <c r="AQ18" s="198"/>
      <c r="AR18" s="206"/>
      <c r="AS18" s="206"/>
      <c r="AT18" s="219"/>
    </row>
    <row r="19" spans="1:46" s="217" customFormat="1" ht="18">
      <c r="A19" s="196">
        <f t="shared" si="1"/>
        <v>6</v>
      </c>
      <c r="B19" s="243" t="s">
        <v>29</v>
      </c>
      <c r="C19" s="196"/>
      <c r="D19" s="218">
        <v>1</v>
      </c>
      <c r="E19" s="197">
        <f aca="true" t="shared" si="9" ref="E19:E27">F19/30</f>
        <v>3</v>
      </c>
      <c r="F19" s="206">
        <f t="shared" si="2"/>
        <v>90</v>
      </c>
      <c r="G19" s="206">
        <f t="shared" si="4"/>
        <v>20</v>
      </c>
      <c r="H19" s="206">
        <f t="shared" si="5"/>
        <v>10</v>
      </c>
      <c r="I19" s="206"/>
      <c r="J19" s="206">
        <f t="shared" si="6"/>
        <v>10</v>
      </c>
      <c r="K19" s="219">
        <f t="shared" si="6"/>
        <v>70</v>
      </c>
      <c r="L19" s="197">
        <f t="shared" si="7"/>
        <v>3</v>
      </c>
      <c r="M19" s="198">
        <f t="shared" si="8"/>
        <v>90</v>
      </c>
      <c r="N19" s="206">
        <v>10</v>
      </c>
      <c r="O19" s="206">
        <v>10</v>
      </c>
      <c r="P19" s="223">
        <v>70</v>
      </c>
      <c r="Q19" s="203"/>
      <c r="R19" s="198"/>
      <c r="S19" s="206"/>
      <c r="T19" s="206"/>
      <c r="U19" s="223"/>
      <c r="V19" s="197"/>
      <c r="W19" s="198"/>
      <c r="X19" s="206"/>
      <c r="Y19" s="206"/>
      <c r="Z19" s="218"/>
      <c r="AA19" s="197"/>
      <c r="AB19" s="198"/>
      <c r="AC19" s="206"/>
      <c r="AD19" s="206"/>
      <c r="AE19" s="219"/>
      <c r="AF19" s="203"/>
      <c r="AG19" s="198"/>
      <c r="AH19" s="206"/>
      <c r="AI19" s="206"/>
      <c r="AJ19" s="219"/>
      <c r="AK19" s="197"/>
      <c r="AL19" s="198"/>
      <c r="AM19" s="220"/>
      <c r="AN19" s="220"/>
      <c r="AO19" s="221"/>
      <c r="AP19" s="197"/>
      <c r="AQ19" s="198"/>
      <c r="AR19" s="206"/>
      <c r="AS19" s="206"/>
      <c r="AT19" s="219"/>
    </row>
    <row r="20" spans="1:46" s="217" customFormat="1" ht="36">
      <c r="A20" s="196">
        <f t="shared" si="1"/>
        <v>7</v>
      </c>
      <c r="B20" s="429" t="s">
        <v>162</v>
      </c>
      <c r="C20" s="196">
        <v>2</v>
      </c>
      <c r="D20" s="218"/>
      <c r="E20" s="197">
        <f t="shared" si="9"/>
        <v>5.5</v>
      </c>
      <c r="F20" s="206">
        <f t="shared" si="2"/>
        <v>165</v>
      </c>
      <c r="G20" s="206">
        <f t="shared" si="4"/>
        <v>90</v>
      </c>
      <c r="H20" s="206">
        <f t="shared" si="5"/>
        <v>20</v>
      </c>
      <c r="I20" s="206"/>
      <c r="J20" s="206">
        <f t="shared" si="6"/>
        <v>70</v>
      </c>
      <c r="K20" s="219">
        <f t="shared" si="6"/>
        <v>75</v>
      </c>
      <c r="L20" s="197">
        <f t="shared" si="7"/>
        <v>5.5</v>
      </c>
      <c r="M20" s="198">
        <f t="shared" si="8"/>
        <v>165</v>
      </c>
      <c r="N20" s="206">
        <v>20</v>
      </c>
      <c r="O20" s="206">
        <v>70</v>
      </c>
      <c r="P20" s="223">
        <v>75</v>
      </c>
      <c r="Q20" s="203"/>
      <c r="R20" s="198"/>
      <c r="S20" s="206"/>
      <c r="T20" s="206"/>
      <c r="U20" s="223"/>
      <c r="V20" s="197"/>
      <c r="W20" s="198"/>
      <c r="X20" s="206"/>
      <c r="Y20" s="206"/>
      <c r="Z20" s="218"/>
      <c r="AA20" s="197"/>
      <c r="AB20" s="198"/>
      <c r="AC20" s="206"/>
      <c r="AD20" s="206"/>
      <c r="AE20" s="219"/>
      <c r="AF20" s="203"/>
      <c r="AG20" s="198"/>
      <c r="AH20" s="206"/>
      <c r="AI20" s="206"/>
      <c r="AJ20" s="219"/>
      <c r="AK20" s="197"/>
      <c r="AL20" s="198"/>
      <c r="AM20" s="220"/>
      <c r="AN20" s="220"/>
      <c r="AO20" s="221"/>
      <c r="AP20" s="197"/>
      <c r="AQ20" s="198"/>
      <c r="AR20" s="206"/>
      <c r="AS20" s="206"/>
      <c r="AT20" s="219"/>
    </row>
    <row r="21" spans="1:46" s="217" customFormat="1" ht="23.25" customHeight="1">
      <c r="A21" s="196">
        <f t="shared" si="1"/>
        <v>8</v>
      </c>
      <c r="B21" s="430" t="s">
        <v>30</v>
      </c>
      <c r="C21" s="196">
        <v>2</v>
      </c>
      <c r="D21" s="218"/>
      <c r="E21" s="197">
        <f t="shared" si="9"/>
        <v>4</v>
      </c>
      <c r="F21" s="206">
        <f t="shared" si="2"/>
        <v>120</v>
      </c>
      <c r="G21" s="206">
        <f t="shared" si="4"/>
        <v>80</v>
      </c>
      <c r="H21" s="206">
        <f t="shared" si="5"/>
        <v>20</v>
      </c>
      <c r="I21" s="206"/>
      <c r="J21" s="206">
        <f t="shared" si="6"/>
        <v>60</v>
      </c>
      <c r="K21" s="219">
        <f t="shared" si="6"/>
        <v>40</v>
      </c>
      <c r="L21" s="197">
        <f t="shared" si="7"/>
        <v>4</v>
      </c>
      <c r="M21" s="198">
        <f t="shared" si="8"/>
        <v>120</v>
      </c>
      <c r="N21" s="206">
        <v>20</v>
      </c>
      <c r="O21" s="206">
        <v>60</v>
      </c>
      <c r="P21" s="223">
        <v>40</v>
      </c>
      <c r="Q21" s="203"/>
      <c r="R21" s="198"/>
      <c r="S21" s="206"/>
      <c r="T21" s="206"/>
      <c r="U21" s="223"/>
      <c r="V21" s="197"/>
      <c r="W21" s="198"/>
      <c r="X21" s="206"/>
      <c r="Y21" s="206"/>
      <c r="Z21" s="218"/>
      <c r="AA21" s="197"/>
      <c r="AB21" s="198"/>
      <c r="AC21" s="206"/>
      <c r="AD21" s="206"/>
      <c r="AE21" s="219"/>
      <c r="AF21" s="203"/>
      <c r="AG21" s="198"/>
      <c r="AH21" s="206"/>
      <c r="AI21" s="206"/>
      <c r="AJ21" s="219"/>
      <c r="AK21" s="197"/>
      <c r="AL21" s="198"/>
      <c r="AM21" s="220"/>
      <c r="AN21" s="220"/>
      <c r="AO21" s="221"/>
      <c r="AP21" s="197"/>
      <c r="AQ21" s="198"/>
      <c r="AR21" s="206"/>
      <c r="AS21" s="206"/>
      <c r="AT21" s="219"/>
    </row>
    <row r="22" spans="1:46" s="217" customFormat="1" ht="18.75" customHeight="1">
      <c r="A22" s="196">
        <f t="shared" si="1"/>
        <v>9</v>
      </c>
      <c r="B22" s="243" t="s">
        <v>31</v>
      </c>
      <c r="C22" s="196">
        <v>1</v>
      </c>
      <c r="D22" s="218"/>
      <c r="E22" s="197">
        <f t="shared" si="9"/>
        <v>4</v>
      </c>
      <c r="F22" s="206">
        <f t="shared" si="2"/>
        <v>120</v>
      </c>
      <c r="G22" s="206">
        <f t="shared" si="4"/>
        <v>70</v>
      </c>
      <c r="H22" s="206">
        <f t="shared" si="5"/>
        <v>30</v>
      </c>
      <c r="I22" s="206"/>
      <c r="J22" s="206">
        <f t="shared" si="6"/>
        <v>40</v>
      </c>
      <c r="K22" s="219">
        <f t="shared" si="6"/>
        <v>50</v>
      </c>
      <c r="L22" s="197">
        <f t="shared" si="7"/>
        <v>4</v>
      </c>
      <c r="M22" s="198">
        <f t="shared" si="8"/>
        <v>120</v>
      </c>
      <c r="N22" s="206">
        <v>30</v>
      </c>
      <c r="O22" s="206">
        <v>40</v>
      </c>
      <c r="P22" s="223">
        <v>50</v>
      </c>
      <c r="Q22" s="203"/>
      <c r="R22" s="198"/>
      <c r="S22" s="206"/>
      <c r="T22" s="206"/>
      <c r="U22" s="223"/>
      <c r="V22" s="197"/>
      <c r="W22" s="198"/>
      <c r="X22" s="206"/>
      <c r="Y22" s="206"/>
      <c r="Z22" s="218"/>
      <c r="AA22" s="197"/>
      <c r="AB22" s="198"/>
      <c r="AC22" s="206"/>
      <c r="AD22" s="206"/>
      <c r="AE22" s="219"/>
      <c r="AF22" s="203"/>
      <c r="AG22" s="198"/>
      <c r="AH22" s="206"/>
      <c r="AI22" s="206"/>
      <c r="AJ22" s="219"/>
      <c r="AK22" s="197"/>
      <c r="AL22" s="198"/>
      <c r="AM22" s="220"/>
      <c r="AN22" s="220"/>
      <c r="AO22" s="221"/>
      <c r="AP22" s="197"/>
      <c r="AQ22" s="198"/>
      <c r="AR22" s="206"/>
      <c r="AS22" s="206"/>
      <c r="AT22" s="219"/>
    </row>
    <row r="23" spans="1:47" s="389" customFormat="1" ht="18.75" customHeight="1">
      <c r="A23" s="196">
        <f t="shared" si="1"/>
        <v>10</v>
      </c>
      <c r="B23" s="243" t="s">
        <v>32</v>
      </c>
      <c r="C23" s="196">
        <v>4</v>
      </c>
      <c r="D23" s="218"/>
      <c r="E23" s="197">
        <f t="shared" si="9"/>
        <v>9.5</v>
      </c>
      <c r="F23" s="206">
        <f t="shared" si="2"/>
        <v>285</v>
      </c>
      <c r="G23" s="206">
        <f t="shared" si="4"/>
        <v>170</v>
      </c>
      <c r="H23" s="206">
        <f t="shared" si="5"/>
        <v>40</v>
      </c>
      <c r="I23" s="206"/>
      <c r="J23" s="206">
        <f t="shared" si="6"/>
        <v>130</v>
      </c>
      <c r="K23" s="219">
        <f t="shared" si="6"/>
        <v>115</v>
      </c>
      <c r="L23" s="197">
        <f t="shared" si="7"/>
        <v>3</v>
      </c>
      <c r="M23" s="198">
        <f t="shared" si="8"/>
        <v>90</v>
      </c>
      <c r="N23" s="206">
        <v>10</v>
      </c>
      <c r="O23" s="206">
        <v>30</v>
      </c>
      <c r="P23" s="223">
        <v>50</v>
      </c>
      <c r="Q23" s="203">
        <f>R23/30</f>
        <v>6.5</v>
      </c>
      <c r="R23" s="198">
        <f t="shared" si="3"/>
        <v>195</v>
      </c>
      <c r="S23" s="206">
        <v>30</v>
      </c>
      <c r="T23" s="206">
        <v>100</v>
      </c>
      <c r="U23" s="218">
        <v>65</v>
      </c>
      <c r="V23" s="197"/>
      <c r="W23" s="198"/>
      <c r="X23" s="206"/>
      <c r="Y23" s="206"/>
      <c r="Z23" s="218"/>
      <c r="AA23" s="197"/>
      <c r="AB23" s="198"/>
      <c r="AC23" s="206"/>
      <c r="AD23" s="206"/>
      <c r="AE23" s="219"/>
      <c r="AF23" s="203"/>
      <c r="AG23" s="198"/>
      <c r="AH23" s="206"/>
      <c r="AI23" s="206"/>
      <c r="AJ23" s="219"/>
      <c r="AK23" s="197"/>
      <c r="AL23" s="198"/>
      <c r="AM23" s="220"/>
      <c r="AN23" s="220"/>
      <c r="AO23" s="221"/>
      <c r="AP23" s="197"/>
      <c r="AQ23" s="198"/>
      <c r="AR23" s="206"/>
      <c r="AS23" s="206"/>
      <c r="AT23" s="219"/>
      <c r="AU23" s="217"/>
    </row>
    <row r="24" spans="1:47" s="389" customFormat="1" ht="18.75" customHeight="1">
      <c r="A24" s="196">
        <f t="shared" si="1"/>
        <v>11</v>
      </c>
      <c r="B24" s="243" t="s">
        <v>33</v>
      </c>
      <c r="C24" s="196">
        <v>3</v>
      </c>
      <c r="D24" s="218"/>
      <c r="E24" s="197">
        <f t="shared" si="9"/>
        <v>14.5</v>
      </c>
      <c r="F24" s="206">
        <f t="shared" si="2"/>
        <v>435</v>
      </c>
      <c r="G24" s="206">
        <f t="shared" si="4"/>
        <v>260</v>
      </c>
      <c r="H24" s="206">
        <f t="shared" si="5"/>
        <v>60</v>
      </c>
      <c r="I24" s="206"/>
      <c r="J24" s="206">
        <f t="shared" si="6"/>
        <v>200</v>
      </c>
      <c r="K24" s="219">
        <f t="shared" si="6"/>
        <v>175</v>
      </c>
      <c r="L24" s="197">
        <f t="shared" si="7"/>
        <v>11.5</v>
      </c>
      <c r="M24" s="198">
        <f t="shared" si="8"/>
        <v>345</v>
      </c>
      <c r="N24" s="206">
        <v>50</v>
      </c>
      <c r="O24" s="206">
        <v>150</v>
      </c>
      <c r="P24" s="223">
        <v>145</v>
      </c>
      <c r="Q24" s="203">
        <f>R24/30</f>
        <v>3</v>
      </c>
      <c r="R24" s="198">
        <f t="shared" si="3"/>
        <v>90</v>
      </c>
      <c r="S24" s="206">
        <v>10</v>
      </c>
      <c r="T24" s="206">
        <v>50</v>
      </c>
      <c r="U24" s="218">
        <v>30</v>
      </c>
      <c r="V24" s="197"/>
      <c r="W24" s="198"/>
      <c r="X24" s="206"/>
      <c r="Y24" s="206"/>
      <c r="Z24" s="218"/>
      <c r="AA24" s="197"/>
      <c r="AB24" s="198"/>
      <c r="AC24" s="206"/>
      <c r="AD24" s="206"/>
      <c r="AE24" s="219"/>
      <c r="AF24" s="203"/>
      <c r="AG24" s="198"/>
      <c r="AH24" s="206"/>
      <c r="AI24" s="206"/>
      <c r="AJ24" s="219"/>
      <c r="AK24" s="197"/>
      <c r="AL24" s="198"/>
      <c r="AM24" s="220"/>
      <c r="AN24" s="220"/>
      <c r="AO24" s="221"/>
      <c r="AP24" s="197"/>
      <c r="AQ24" s="198"/>
      <c r="AR24" s="206"/>
      <c r="AS24" s="206"/>
      <c r="AT24" s="219"/>
      <c r="AU24" s="217"/>
    </row>
    <row r="25" spans="1:47" s="389" customFormat="1" ht="39" customHeight="1">
      <c r="A25" s="196">
        <f t="shared" si="1"/>
        <v>12</v>
      </c>
      <c r="B25" s="243" t="s">
        <v>34</v>
      </c>
      <c r="C25" s="196">
        <v>3</v>
      </c>
      <c r="D25" s="218"/>
      <c r="E25" s="197">
        <f t="shared" si="9"/>
        <v>11.5</v>
      </c>
      <c r="F25" s="206">
        <f t="shared" si="2"/>
        <v>345</v>
      </c>
      <c r="G25" s="206">
        <f t="shared" si="4"/>
        <v>160</v>
      </c>
      <c r="H25" s="206">
        <f t="shared" si="5"/>
        <v>50</v>
      </c>
      <c r="I25" s="206"/>
      <c r="J25" s="206">
        <f t="shared" si="6"/>
        <v>110</v>
      </c>
      <c r="K25" s="219">
        <f t="shared" si="6"/>
        <v>185</v>
      </c>
      <c r="L25" s="197">
        <f>M25/30</f>
        <v>7</v>
      </c>
      <c r="M25" s="198">
        <f>N25+O25+P25</f>
        <v>210</v>
      </c>
      <c r="N25" s="206">
        <v>30</v>
      </c>
      <c r="O25" s="206">
        <v>60</v>
      </c>
      <c r="P25" s="219">
        <v>120</v>
      </c>
      <c r="Q25" s="203">
        <f>R25/30</f>
        <v>4.5</v>
      </c>
      <c r="R25" s="198">
        <f t="shared" si="3"/>
        <v>135</v>
      </c>
      <c r="S25" s="206">
        <v>20</v>
      </c>
      <c r="T25" s="206">
        <v>50</v>
      </c>
      <c r="U25" s="218">
        <v>65</v>
      </c>
      <c r="V25" s="197"/>
      <c r="W25" s="198"/>
      <c r="X25" s="206"/>
      <c r="Y25" s="206"/>
      <c r="Z25" s="218"/>
      <c r="AA25" s="197"/>
      <c r="AB25" s="198"/>
      <c r="AC25" s="206"/>
      <c r="AD25" s="206"/>
      <c r="AE25" s="219"/>
      <c r="AF25" s="203"/>
      <c r="AG25" s="198"/>
      <c r="AH25" s="206"/>
      <c r="AI25" s="206"/>
      <c r="AJ25" s="219"/>
      <c r="AK25" s="197"/>
      <c r="AL25" s="198"/>
      <c r="AM25" s="220"/>
      <c r="AN25" s="220"/>
      <c r="AO25" s="221"/>
      <c r="AP25" s="197"/>
      <c r="AQ25" s="198"/>
      <c r="AR25" s="206"/>
      <c r="AS25" s="206"/>
      <c r="AT25" s="219"/>
      <c r="AU25" s="217"/>
    </row>
    <row r="26" spans="1:47" s="389" customFormat="1" ht="18.75" customHeight="1">
      <c r="A26" s="196">
        <f t="shared" si="1"/>
        <v>13</v>
      </c>
      <c r="B26" s="243" t="s">
        <v>35</v>
      </c>
      <c r="C26" s="196">
        <v>4</v>
      </c>
      <c r="D26" s="218"/>
      <c r="E26" s="197">
        <f t="shared" si="9"/>
        <v>10</v>
      </c>
      <c r="F26" s="206">
        <f t="shared" si="2"/>
        <v>300</v>
      </c>
      <c r="G26" s="206">
        <f t="shared" si="4"/>
        <v>180</v>
      </c>
      <c r="H26" s="206">
        <f t="shared" si="5"/>
        <v>60</v>
      </c>
      <c r="I26" s="206"/>
      <c r="J26" s="206">
        <f t="shared" si="6"/>
        <v>120</v>
      </c>
      <c r="K26" s="219">
        <f t="shared" si="6"/>
        <v>120</v>
      </c>
      <c r="L26" s="197"/>
      <c r="M26" s="198"/>
      <c r="N26" s="206"/>
      <c r="O26" s="206"/>
      <c r="P26" s="223"/>
      <c r="Q26" s="203">
        <f>R26/30</f>
        <v>10</v>
      </c>
      <c r="R26" s="198">
        <f t="shared" si="3"/>
        <v>300</v>
      </c>
      <c r="S26" s="206">
        <v>60</v>
      </c>
      <c r="T26" s="206">
        <v>120</v>
      </c>
      <c r="U26" s="218">
        <v>120</v>
      </c>
      <c r="V26" s="197"/>
      <c r="W26" s="198"/>
      <c r="X26" s="206"/>
      <c r="Y26" s="206"/>
      <c r="Z26" s="218"/>
      <c r="AA26" s="197"/>
      <c r="AB26" s="198"/>
      <c r="AC26" s="206"/>
      <c r="AD26" s="206"/>
      <c r="AE26" s="219"/>
      <c r="AF26" s="203"/>
      <c r="AG26" s="198"/>
      <c r="AH26" s="206"/>
      <c r="AI26" s="206"/>
      <c r="AJ26" s="219"/>
      <c r="AK26" s="197"/>
      <c r="AL26" s="198"/>
      <c r="AM26" s="220"/>
      <c r="AN26" s="220"/>
      <c r="AO26" s="221"/>
      <c r="AP26" s="197"/>
      <c r="AQ26" s="198"/>
      <c r="AR26" s="206"/>
      <c r="AS26" s="206"/>
      <c r="AT26" s="219"/>
      <c r="AU26" s="217"/>
    </row>
    <row r="27" spans="1:47" s="389" customFormat="1" ht="36.75" thickBot="1">
      <c r="A27" s="196">
        <f t="shared" si="1"/>
        <v>14</v>
      </c>
      <c r="B27" s="243" t="s">
        <v>36</v>
      </c>
      <c r="C27" s="196">
        <v>5</v>
      </c>
      <c r="D27" s="218"/>
      <c r="E27" s="197">
        <f t="shared" si="9"/>
        <v>8.5</v>
      </c>
      <c r="F27" s="206">
        <f t="shared" si="2"/>
        <v>255</v>
      </c>
      <c r="G27" s="206">
        <f t="shared" si="4"/>
        <v>150</v>
      </c>
      <c r="H27" s="206">
        <f t="shared" si="5"/>
        <v>30</v>
      </c>
      <c r="I27" s="206"/>
      <c r="J27" s="206">
        <f t="shared" si="6"/>
        <v>120</v>
      </c>
      <c r="K27" s="219">
        <f t="shared" si="6"/>
        <v>105</v>
      </c>
      <c r="L27" s="197"/>
      <c r="M27" s="198"/>
      <c r="N27" s="206"/>
      <c r="O27" s="206"/>
      <c r="P27" s="223"/>
      <c r="Q27" s="203">
        <f>R27/30</f>
        <v>5.5</v>
      </c>
      <c r="R27" s="198">
        <f t="shared" si="3"/>
        <v>165</v>
      </c>
      <c r="S27" s="206">
        <v>20</v>
      </c>
      <c r="T27" s="206">
        <v>70</v>
      </c>
      <c r="U27" s="218">
        <v>75</v>
      </c>
      <c r="V27" s="197">
        <f>W27/30</f>
        <v>3</v>
      </c>
      <c r="W27" s="198">
        <f>X27+Y27+Z27</f>
        <v>90</v>
      </c>
      <c r="X27" s="206">
        <v>10</v>
      </c>
      <c r="Y27" s="206">
        <v>50</v>
      </c>
      <c r="Z27" s="218">
        <v>30</v>
      </c>
      <c r="AA27" s="197"/>
      <c r="AB27" s="198"/>
      <c r="AC27" s="206"/>
      <c r="AD27" s="206"/>
      <c r="AE27" s="219"/>
      <c r="AF27" s="203"/>
      <c r="AG27" s="198"/>
      <c r="AH27" s="206"/>
      <c r="AI27" s="206"/>
      <c r="AJ27" s="219"/>
      <c r="AK27" s="197"/>
      <c r="AL27" s="198"/>
      <c r="AM27" s="220"/>
      <c r="AN27" s="220"/>
      <c r="AO27" s="221"/>
      <c r="AP27" s="197"/>
      <c r="AQ27" s="198"/>
      <c r="AR27" s="206"/>
      <c r="AS27" s="206"/>
      <c r="AT27" s="219"/>
      <c r="AU27" s="217"/>
    </row>
    <row r="28" spans="1:47" s="388" customFormat="1" ht="24.75" customHeight="1" thickBot="1">
      <c r="A28" s="225"/>
      <c r="B28" s="226" t="s">
        <v>8</v>
      </c>
      <c r="C28" s="227">
        <v>12</v>
      </c>
      <c r="D28" s="228">
        <v>1</v>
      </c>
      <c r="E28" s="229">
        <f aca="true" t="shared" si="10" ref="E28:Z28">SUM(E14:E27)</f>
        <v>88.5</v>
      </c>
      <c r="F28" s="208">
        <f t="shared" si="10"/>
        <v>2655</v>
      </c>
      <c r="G28" s="208">
        <f t="shared" si="10"/>
        <v>1490</v>
      </c>
      <c r="H28" s="208">
        <f t="shared" si="10"/>
        <v>340</v>
      </c>
      <c r="I28" s="208">
        <f t="shared" si="10"/>
        <v>0</v>
      </c>
      <c r="J28" s="208">
        <f t="shared" si="10"/>
        <v>1150</v>
      </c>
      <c r="K28" s="208">
        <f t="shared" si="10"/>
        <v>1165</v>
      </c>
      <c r="L28" s="229">
        <f t="shared" si="10"/>
        <v>50</v>
      </c>
      <c r="M28" s="208">
        <f t="shared" si="10"/>
        <v>1500</v>
      </c>
      <c r="N28" s="208">
        <f t="shared" si="10"/>
        <v>190</v>
      </c>
      <c r="O28" s="208">
        <f t="shared" si="10"/>
        <v>590</v>
      </c>
      <c r="P28" s="208">
        <f t="shared" si="10"/>
        <v>720</v>
      </c>
      <c r="Q28" s="229">
        <f t="shared" si="10"/>
        <v>35.5</v>
      </c>
      <c r="R28" s="208">
        <f t="shared" si="10"/>
        <v>1065</v>
      </c>
      <c r="S28" s="208">
        <f t="shared" si="10"/>
        <v>140</v>
      </c>
      <c r="T28" s="208">
        <f t="shared" si="10"/>
        <v>510</v>
      </c>
      <c r="U28" s="208">
        <f t="shared" si="10"/>
        <v>415</v>
      </c>
      <c r="V28" s="229">
        <f t="shared" si="10"/>
        <v>3</v>
      </c>
      <c r="W28" s="208">
        <f t="shared" si="10"/>
        <v>90</v>
      </c>
      <c r="X28" s="208">
        <f t="shared" si="10"/>
        <v>10</v>
      </c>
      <c r="Y28" s="208">
        <f t="shared" si="10"/>
        <v>50</v>
      </c>
      <c r="Z28" s="208">
        <f t="shared" si="10"/>
        <v>30</v>
      </c>
      <c r="AA28" s="229"/>
      <c r="AB28" s="209"/>
      <c r="AC28" s="209"/>
      <c r="AD28" s="209"/>
      <c r="AE28" s="230"/>
      <c r="AF28" s="229"/>
      <c r="AG28" s="209"/>
      <c r="AH28" s="209"/>
      <c r="AI28" s="209"/>
      <c r="AJ28" s="230"/>
      <c r="AK28" s="211"/>
      <c r="AL28" s="212"/>
      <c r="AM28" s="213"/>
      <c r="AN28" s="213"/>
      <c r="AO28" s="214"/>
      <c r="AP28" s="229"/>
      <c r="AQ28" s="209"/>
      <c r="AR28" s="209"/>
      <c r="AS28" s="209"/>
      <c r="AT28" s="230"/>
      <c r="AU28" s="170"/>
    </row>
    <row r="29" spans="1:47" s="388" customFormat="1" ht="18.75" customHeight="1" thickBot="1">
      <c r="A29" s="595" t="s">
        <v>172</v>
      </c>
      <c r="B29" s="595"/>
      <c r="C29" s="595"/>
      <c r="D29" s="595"/>
      <c r="E29" s="595"/>
      <c r="F29" s="595"/>
      <c r="G29" s="595"/>
      <c r="H29" s="595"/>
      <c r="I29" s="595"/>
      <c r="J29" s="595"/>
      <c r="K29" s="595"/>
      <c r="L29" s="595"/>
      <c r="M29" s="595"/>
      <c r="N29" s="595"/>
      <c r="O29" s="595"/>
      <c r="P29" s="595"/>
      <c r="Q29" s="595"/>
      <c r="R29" s="595"/>
      <c r="S29" s="595"/>
      <c r="T29" s="595"/>
      <c r="U29" s="595"/>
      <c r="V29" s="595"/>
      <c r="W29" s="595"/>
      <c r="X29" s="595"/>
      <c r="Y29" s="595"/>
      <c r="Z29" s="595"/>
      <c r="AA29" s="595"/>
      <c r="AB29" s="595"/>
      <c r="AC29" s="595"/>
      <c r="AD29" s="595"/>
      <c r="AE29" s="595"/>
      <c r="AF29" s="595"/>
      <c r="AG29" s="595"/>
      <c r="AH29" s="595"/>
      <c r="AI29" s="595"/>
      <c r="AJ29" s="595"/>
      <c r="AK29" s="595"/>
      <c r="AL29" s="595"/>
      <c r="AM29" s="595"/>
      <c r="AN29" s="595"/>
      <c r="AO29" s="595"/>
      <c r="AP29" s="595"/>
      <c r="AQ29" s="595"/>
      <c r="AR29" s="595"/>
      <c r="AS29" s="595"/>
      <c r="AT29" s="595"/>
      <c r="AU29" s="170"/>
    </row>
    <row r="30" spans="1:46" s="170" customFormat="1" ht="32.25" customHeight="1">
      <c r="A30" s="188">
        <v>15</v>
      </c>
      <c r="B30" s="431" t="s">
        <v>150</v>
      </c>
      <c r="C30" s="401"/>
      <c r="D30" s="232">
        <v>1</v>
      </c>
      <c r="E30" s="323">
        <f>F30/30</f>
        <v>3</v>
      </c>
      <c r="F30" s="215">
        <f>G30+K30</f>
        <v>90</v>
      </c>
      <c r="G30" s="215">
        <f>H30+J30</f>
        <v>40</v>
      </c>
      <c r="H30" s="231">
        <f>N30+S30+X30+AC30+AH30</f>
        <v>20</v>
      </c>
      <c r="I30" s="231"/>
      <c r="J30" s="231">
        <f>O30+T30+Y30+AD30+AI30</f>
        <v>20</v>
      </c>
      <c r="K30" s="403">
        <f>P30+U30+Z30+AE30+AJ30</f>
        <v>50</v>
      </c>
      <c r="L30" s="189">
        <f>M30/30</f>
        <v>3</v>
      </c>
      <c r="M30" s="190">
        <f>N30+O30+P30</f>
        <v>90</v>
      </c>
      <c r="N30" s="231">
        <v>20</v>
      </c>
      <c r="O30" s="231">
        <v>20</v>
      </c>
      <c r="P30" s="232">
        <v>50</v>
      </c>
      <c r="Q30" s="404"/>
      <c r="R30" s="194"/>
      <c r="S30" s="194"/>
      <c r="T30" s="194"/>
      <c r="U30" s="195"/>
      <c r="V30" s="193"/>
      <c r="W30" s="190"/>
      <c r="X30" s="231"/>
      <c r="Y30" s="231"/>
      <c r="Z30" s="232"/>
      <c r="AA30" s="193"/>
      <c r="AB30" s="190"/>
      <c r="AC30" s="231"/>
      <c r="AD30" s="231"/>
      <c r="AE30" s="232"/>
      <c r="AF30" s="193"/>
      <c r="AG30" s="190"/>
      <c r="AH30" s="231"/>
      <c r="AI30" s="231"/>
      <c r="AJ30" s="232"/>
      <c r="AK30" s="193"/>
      <c r="AL30" s="190"/>
      <c r="AM30" s="194"/>
      <c r="AN30" s="194"/>
      <c r="AO30" s="194"/>
      <c r="AP30" s="405"/>
      <c r="AQ30" s="190"/>
      <c r="AR30" s="231"/>
      <c r="AS30" s="231"/>
      <c r="AT30" s="232"/>
    </row>
    <row r="31" spans="1:47" s="388" customFormat="1" ht="18.75" customHeight="1">
      <c r="A31" s="237">
        <f aca="true" t="shared" si="11" ref="A31:A61">A30+1</f>
        <v>16</v>
      </c>
      <c r="B31" s="243" t="s">
        <v>106</v>
      </c>
      <c r="C31" s="238">
        <v>6</v>
      </c>
      <c r="D31" s="236"/>
      <c r="E31" s="222">
        <f aca="true" t="shared" si="12" ref="E31:E61">F31/30</f>
        <v>7</v>
      </c>
      <c r="F31" s="206">
        <f aca="true" t="shared" si="13" ref="F31:F59">G31+K31</f>
        <v>210</v>
      </c>
      <c r="G31" s="206">
        <f aca="true" t="shared" si="14" ref="G31:G59">H31+J31</f>
        <v>110</v>
      </c>
      <c r="H31" s="239">
        <f aca="true" t="shared" si="15" ref="H31:H36">N31+S31+X31+AC31+AH31</f>
        <v>40</v>
      </c>
      <c r="I31" s="239"/>
      <c r="J31" s="239">
        <f aca="true" t="shared" si="16" ref="J31:K36">O31+T31+Y31+AD31+AI31</f>
        <v>70</v>
      </c>
      <c r="K31" s="240">
        <f t="shared" si="16"/>
        <v>100</v>
      </c>
      <c r="L31" s="203"/>
      <c r="M31" s="198"/>
      <c r="N31" s="233"/>
      <c r="O31" s="233"/>
      <c r="P31" s="236"/>
      <c r="Q31" s="235"/>
      <c r="R31" s="396"/>
      <c r="S31" s="233"/>
      <c r="T31" s="233"/>
      <c r="U31" s="234"/>
      <c r="V31" s="197">
        <f>W31/30</f>
        <v>7</v>
      </c>
      <c r="W31" s="198">
        <f aca="true" t="shared" si="17" ref="W31:W38">X31+Y31+Z31</f>
        <v>210</v>
      </c>
      <c r="X31" s="233">
        <v>40</v>
      </c>
      <c r="Y31" s="233">
        <v>70</v>
      </c>
      <c r="Z31" s="236">
        <v>100</v>
      </c>
      <c r="AA31" s="197"/>
      <c r="AB31" s="198"/>
      <c r="AC31" s="233"/>
      <c r="AD31" s="233"/>
      <c r="AE31" s="234"/>
      <c r="AF31" s="197"/>
      <c r="AG31" s="198"/>
      <c r="AH31" s="233"/>
      <c r="AI31" s="233"/>
      <c r="AJ31" s="236"/>
      <c r="AK31" s="197"/>
      <c r="AL31" s="198"/>
      <c r="AM31" s="204"/>
      <c r="AN31" s="204"/>
      <c r="AO31" s="205"/>
      <c r="AP31" s="197"/>
      <c r="AQ31" s="198"/>
      <c r="AR31" s="233"/>
      <c r="AS31" s="233"/>
      <c r="AT31" s="236"/>
      <c r="AU31" s="170"/>
    </row>
    <row r="32" spans="1:47" s="388" customFormat="1" ht="20.25" customHeight="1">
      <c r="A32" s="237">
        <f t="shared" si="11"/>
        <v>17</v>
      </c>
      <c r="B32" s="243" t="s">
        <v>107</v>
      </c>
      <c r="C32" s="238">
        <v>6</v>
      </c>
      <c r="D32" s="236"/>
      <c r="E32" s="222">
        <f t="shared" si="12"/>
        <v>7</v>
      </c>
      <c r="F32" s="206">
        <f t="shared" si="13"/>
        <v>210</v>
      </c>
      <c r="G32" s="206">
        <f t="shared" si="14"/>
        <v>110</v>
      </c>
      <c r="H32" s="239">
        <f t="shared" si="15"/>
        <v>40</v>
      </c>
      <c r="I32" s="239"/>
      <c r="J32" s="239">
        <f t="shared" si="16"/>
        <v>70</v>
      </c>
      <c r="K32" s="240">
        <f t="shared" si="16"/>
        <v>100</v>
      </c>
      <c r="L32" s="203"/>
      <c r="M32" s="198"/>
      <c r="N32" s="233"/>
      <c r="O32" s="233"/>
      <c r="P32" s="236"/>
      <c r="Q32" s="197"/>
      <c r="R32" s="198"/>
      <c r="S32" s="233"/>
      <c r="T32" s="233"/>
      <c r="U32" s="234"/>
      <c r="V32" s="197">
        <f aca="true" t="shared" si="18" ref="V32:V38">W32/30</f>
        <v>7</v>
      </c>
      <c r="W32" s="198">
        <f t="shared" si="17"/>
        <v>210</v>
      </c>
      <c r="X32" s="233">
        <v>40</v>
      </c>
      <c r="Y32" s="233">
        <v>70</v>
      </c>
      <c r="Z32" s="236">
        <v>100</v>
      </c>
      <c r="AA32" s="197"/>
      <c r="AB32" s="198"/>
      <c r="AC32" s="233"/>
      <c r="AD32" s="233"/>
      <c r="AE32" s="234"/>
      <c r="AF32" s="197"/>
      <c r="AG32" s="198"/>
      <c r="AH32" s="233"/>
      <c r="AI32" s="233"/>
      <c r="AJ32" s="236"/>
      <c r="AK32" s="197"/>
      <c r="AL32" s="198"/>
      <c r="AM32" s="204"/>
      <c r="AN32" s="204"/>
      <c r="AO32" s="205"/>
      <c r="AP32" s="197"/>
      <c r="AQ32" s="198"/>
      <c r="AR32" s="233"/>
      <c r="AS32" s="233"/>
      <c r="AT32" s="236"/>
      <c r="AU32" s="170"/>
    </row>
    <row r="33" spans="1:47" s="388" customFormat="1" ht="18.75" customHeight="1">
      <c r="A33" s="237">
        <f t="shared" si="11"/>
        <v>18</v>
      </c>
      <c r="B33" s="243" t="s">
        <v>108</v>
      </c>
      <c r="C33" s="238">
        <v>6</v>
      </c>
      <c r="D33" s="236"/>
      <c r="E33" s="222">
        <f t="shared" si="12"/>
        <v>7</v>
      </c>
      <c r="F33" s="206">
        <f t="shared" si="13"/>
        <v>210</v>
      </c>
      <c r="G33" s="206">
        <f t="shared" si="14"/>
        <v>100</v>
      </c>
      <c r="H33" s="239">
        <f t="shared" si="15"/>
        <v>30</v>
      </c>
      <c r="I33" s="239"/>
      <c r="J33" s="239">
        <f t="shared" si="16"/>
        <v>70</v>
      </c>
      <c r="K33" s="240">
        <f t="shared" si="16"/>
        <v>110</v>
      </c>
      <c r="L33" s="203"/>
      <c r="M33" s="198"/>
      <c r="N33" s="233"/>
      <c r="O33" s="233"/>
      <c r="P33" s="236"/>
      <c r="Q33" s="197"/>
      <c r="R33" s="198"/>
      <c r="S33" s="233"/>
      <c r="T33" s="233"/>
      <c r="U33" s="234"/>
      <c r="V33" s="197">
        <f t="shared" si="18"/>
        <v>7</v>
      </c>
      <c r="W33" s="198">
        <f t="shared" si="17"/>
        <v>210</v>
      </c>
      <c r="X33" s="233">
        <v>30</v>
      </c>
      <c r="Y33" s="233">
        <v>70</v>
      </c>
      <c r="Z33" s="236">
        <v>110</v>
      </c>
      <c r="AA33" s="197"/>
      <c r="AB33" s="198"/>
      <c r="AC33" s="233"/>
      <c r="AD33" s="233"/>
      <c r="AE33" s="234"/>
      <c r="AF33" s="197"/>
      <c r="AG33" s="198"/>
      <c r="AH33" s="233"/>
      <c r="AI33" s="233"/>
      <c r="AJ33" s="236"/>
      <c r="AK33" s="197"/>
      <c r="AL33" s="198"/>
      <c r="AM33" s="204"/>
      <c r="AN33" s="204"/>
      <c r="AO33" s="205"/>
      <c r="AP33" s="197"/>
      <c r="AQ33" s="198"/>
      <c r="AR33" s="233"/>
      <c r="AS33" s="233"/>
      <c r="AT33" s="236"/>
      <c r="AU33" s="170"/>
    </row>
    <row r="34" spans="1:47" s="388" customFormat="1" ht="18.75" customHeight="1">
      <c r="A34" s="237">
        <f t="shared" si="11"/>
        <v>19</v>
      </c>
      <c r="B34" s="243" t="s">
        <v>109</v>
      </c>
      <c r="C34" s="238">
        <v>6.12</v>
      </c>
      <c r="D34" s="236"/>
      <c r="E34" s="222">
        <f t="shared" si="12"/>
        <v>9</v>
      </c>
      <c r="F34" s="206">
        <f t="shared" si="13"/>
        <v>270</v>
      </c>
      <c r="G34" s="206">
        <f t="shared" si="14"/>
        <v>140</v>
      </c>
      <c r="H34" s="239">
        <f>N34+S34+X34+AC34+AH34+AR34</f>
        <v>30</v>
      </c>
      <c r="I34" s="239"/>
      <c r="J34" s="239">
        <f>O34+T34+Y34+AD34+AI34+AS34</f>
        <v>110</v>
      </c>
      <c r="K34" s="240">
        <f>P34+U34+Z34+AE34+AJ34+AT34</f>
        <v>130</v>
      </c>
      <c r="L34" s="203"/>
      <c r="M34" s="198"/>
      <c r="N34" s="233"/>
      <c r="O34" s="233"/>
      <c r="P34" s="236"/>
      <c r="Q34" s="197">
        <f>R34/30</f>
        <v>3</v>
      </c>
      <c r="R34" s="198">
        <f>S34+T34+U34</f>
        <v>90</v>
      </c>
      <c r="S34" s="233">
        <v>20</v>
      </c>
      <c r="T34" s="233">
        <v>30</v>
      </c>
      <c r="U34" s="236">
        <v>40</v>
      </c>
      <c r="V34" s="197">
        <f t="shared" si="18"/>
        <v>3</v>
      </c>
      <c r="W34" s="198">
        <f t="shared" si="17"/>
        <v>90</v>
      </c>
      <c r="X34" s="233">
        <v>10</v>
      </c>
      <c r="Y34" s="233">
        <v>40</v>
      </c>
      <c r="Z34" s="236">
        <v>40</v>
      </c>
      <c r="AA34" s="197"/>
      <c r="AB34" s="198"/>
      <c r="AC34" s="233"/>
      <c r="AD34" s="233"/>
      <c r="AE34" s="236"/>
      <c r="AF34" s="197"/>
      <c r="AG34" s="198"/>
      <c r="AH34" s="233"/>
      <c r="AI34" s="233"/>
      <c r="AJ34" s="236"/>
      <c r="AK34" s="197"/>
      <c r="AL34" s="198"/>
      <c r="AM34" s="204"/>
      <c r="AN34" s="204"/>
      <c r="AO34" s="205"/>
      <c r="AP34" s="329">
        <f>AQ34/30</f>
        <v>3</v>
      </c>
      <c r="AQ34" s="198">
        <f>AR34+AS34+AT34</f>
        <v>90</v>
      </c>
      <c r="AR34" s="233"/>
      <c r="AS34" s="233">
        <v>40</v>
      </c>
      <c r="AT34" s="236">
        <v>50</v>
      </c>
      <c r="AU34" s="170"/>
    </row>
    <row r="35" spans="1:47" s="388" customFormat="1" ht="36.75" customHeight="1">
      <c r="A35" s="237">
        <f t="shared" si="11"/>
        <v>20</v>
      </c>
      <c r="B35" s="243" t="s">
        <v>110</v>
      </c>
      <c r="C35" s="238">
        <v>6</v>
      </c>
      <c r="D35" s="236"/>
      <c r="E35" s="222">
        <f t="shared" si="12"/>
        <v>6</v>
      </c>
      <c r="F35" s="206">
        <f t="shared" si="13"/>
        <v>180</v>
      </c>
      <c r="G35" s="206">
        <f t="shared" si="14"/>
        <v>100</v>
      </c>
      <c r="H35" s="239">
        <f t="shared" si="15"/>
        <v>30</v>
      </c>
      <c r="I35" s="239"/>
      <c r="J35" s="239">
        <f t="shared" si="16"/>
        <v>70</v>
      </c>
      <c r="K35" s="240">
        <f t="shared" si="16"/>
        <v>80</v>
      </c>
      <c r="L35" s="203"/>
      <c r="M35" s="198"/>
      <c r="N35" s="233"/>
      <c r="O35" s="233"/>
      <c r="P35" s="236"/>
      <c r="Q35" s="197"/>
      <c r="R35" s="198"/>
      <c r="S35" s="233"/>
      <c r="T35" s="233"/>
      <c r="U35" s="234"/>
      <c r="V35" s="197">
        <f t="shared" si="18"/>
        <v>6</v>
      </c>
      <c r="W35" s="198">
        <f t="shared" si="17"/>
        <v>180</v>
      </c>
      <c r="X35" s="233">
        <v>30</v>
      </c>
      <c r="Y35" s="233">
        <v>70</v>
      </c>
      <c r="Z35" s="236">
        <v>80</v>
      </c>
      <c r="AA35" s="197"/>
      <c r="AB35" s="198"/>
      <c r="AC35" s="233"/>
      <c r="AD35" s="233"/>
      <c r="AE35" s="234"/>
      <c r="AF35" s="197"/>
      <c r="AG35" s="198"/>
      <c r="AH35" s="233"/>
      <c r="AI35" s="233"/>
      <c r="AJ35" s="236"/>
      <c r="AK35" s="197"/>
      <c r="AL35" s="198"/>
      <c r="AM35" s="204"/>
      <c r="AN35" s="204"/>
      <c r="AO35" s="205"/>
      <c r="AP35" s="197"/>
      <c r="AQ35" s="198"/>
      <c r="AR35" s="233"/>
      <c r="AS35" s="233"/>
      <c r="AT35" s="236"/>
      <c r="AU35" s="170"/>
    </row>
    <row r="36" spans="1:47" s="388" customFormat="1" ht="18.75" customHeight="1">
      <c r="A36" s="237">
        <f t="shared" si="11"/>
        <v>21</v>
      </c>
      <c r="B36" s="243" t="s">
        <v>111</v>
      </c>
      <c r="C36" s="238">
        <v>6</v>
      </c>
      <c r="D36" s="236"/>
      <c r="E36" s="222">
        <f t="shared" si="12"/>
        <v>5</v>
      </c>
      <c r="F36" s="206">
        <f t="shared" si="13"/>
        <v>150</v>
      </c>
      <c r="G36" s="206">
        <f t="shared" si="14"/>
        <v>100</v>
      </c>
      <c r="H36" s="239">
        <f t="shared" si="15"/>
        <v>30</v>
      </c>
      <c r="I36" s="239"/>
      <c r="J36" s="239">
        <f t="shared" si="16"/>
        <v>70</v>
      </c>
      <c r="K36" s="240">
        <f t="shared" si="16"/>
        <v>50</v>
      </c>
      <c r="L36" s="203"/>
      <c r="M36" s="198"/>
      <c r="N36" s="233"/>
      <c r="O36" s="233"/>
      <c r="P36" s="236"/>
      <c r="Q36" s="197"/>
      <c r="R36" s="198"/>
      <c r="S36" s="233"/>
      <c r="T36" s="233"/>
      <c r="U36" s="234"/>
      <c r="V36" s="197">
        <f t="shared" si="18"/>
        <v>5</v>
      </c>
      <c r="W36" s="198">
        <f t="shared" si="17"/>
        <v>150</v>
      </c>
      <c r="X36" s="233">
        <v>30</v>
      </c>
      <c r="Y36" s="233">
        <v>70</v>
      </c>
      <c r="Z36" s="236">
        <v>50</v>
      </c>
      <c r="AA36" s="197"/>
      <c r="AB36" s="198"/>
      <c r="AC36" s="233"/>
      <c r="AD36" s="233"/>
      <c r="AE36" s="234"/>
      <c r="AF36" s="197"/>
      <c r="AG36" s="198"/>
      <c r="AH36" s="233"/>
      <c r="AI36" s="233"/>
      <c r="AJ36" s="236"/>
      <c r="AK36" s="197"/>
      <c r="AL36" s="198"/>
      <c r="AM36" s="204"/>
      <c r="AN36" s="204"/>
      <c r="AO36" s="205"/>
      <c r="AP36" s="197"/>
      <c r="AQ36" s="198"/>
      <c r="AR36" s="233"/>
      <c r="AS36" s="233"/>
      <c r="AT36" s="236"/>
      <c r="AU36" s="170"/>
    </row>
    <row r="37" spans="1:47" s="388" customFormat="1" ht="22.5" customHeight="1">
      <c r="A37" s="237">
        <f t="shared" si="11"/>
        <v>22</v>
      </c>
      <c r="B37" s="364" t="s">
        <v>146</v>
      </c>
      <c r="C37" s="363">
        <v>6</v>
      </c>
      <c r="D37" s="240"/>
      <c r="E37" s="222">
        <f>F37/30</f>
        <v>6</v>
      </c>
      <c r="F37" s="206">
        <f>G37+K37</f>
        <v>180</v>
      </c>
      <c r="G37" s="206">
        <f>H37+J37</f>
        <v>100</v>
      </c>
      <c r="H37" s="239">
        <f>N37+S37+X37+AC37+AH37+AR37</f>
        <v>30</v>
      </c>
      <c r="I37" s="239"/>
      <c r="J37" s="239">
        <f>O37+T37+Y37+AD37+AI37+AS37</f>
        <v>70</v>
      </c>
      <c r="K37" s="240">
        <f>P37+U37+Z37+AE37+AJ37+AT37</f>
        <v>80</v>
      </c>
      <c r="L37" s="203"/>
      <c r="M37" s="198"/>
      <c r="N37" s="239"/>
      <c r="O37" s="239"/>
      <c r="P37" s="240"/>
      <c r="Q37" s="197"/>
      <c r="R37" s="198"/>
      <c r="S37" s="239"/>
      <c r="T37" s="239"/>
      <c r="U37" s="242"/>
      <c r="V37" s="197">
        <f>W37/30</f>
        <v>6</v>
      </c>
      <c r="W37" s="198">
        <f>X37+Y37+Z37</f>
        <v>180</v>
      </c>
      <c r="X37" s="239">
        <v>30</v>
      </c>
      <c r="Y37" s="239">
        <v>70</v>
      </c>
      <c r="Z37" s="240">
        <v>80</v>
      </c>
      <c r="AA37" s="197"/>
      <c r="AB37" s="198"/>
      <c r="AC37" s="239"/>
      <c r="AD37" s="239"/>
      <c r="AE37" s="242"/>
      <c r="AF37" s="197"/>
      <c r="AG37" s="198"/>
      <c r="AH37" s="239"/>
      <c r="AI37" s="239"/>
      <c r="AJ37" s="240"/>
      <c r="AK37" s="197"/>
      <c r="AL37" s="198"/>
      <c r="AM37" s="204"/>
      <c r="AN37" s="204"/>
      <c r="AO37" s="205"/>
      <c r="AP37" s="197"/>
      <c r="AQ37" s="198"/>
      <c r="AR37" s="239"/>
      <c r="AS37" s="239"/>
      <c r="AT37" s="240"/>
      <c r="AU37" s="170"/>
    </row>
    <row r="38" spans="1:47" s="388" customFormat="1" ht="21" customHeight="1">
      <c r="A38" s="237">
        <f t="shared" si="11"/>
        <v>23</v>
      </c>
      <c r="B38" s="243" t="s">
        <v>112</v>
      </c>
      <c r="C38" s="241">
        <v>6</v>
      </c>
      <c r="D38" s="240"/>
      <c r="E38" s="222">
        <f t="shared" si="12"/>
        <v>4</v>
      </c>
      <c r="F38" s="206">
        <f t="shared" si="13"/>
        <v>120</v>
      </c>
      <c r="G38" s="206">
        <f t="shared" si="14"/>
        <v>80</v>
      </c>
      <c r="H38" s="239">
        <f aca="true" t="shared" si="19" ref="H38:H59">N38+S38+X38+AC38+AH38+AR38</f>
        <v>20</v>
      </c>
      <c r="I38" s="239"/>
      <c r="J38" s="239">
        <f aca="true" t="shared" si="20" ref="J38:K59">O38+T38+Y38+AD38+AI38+AS38</f>
        <v>60</v>
      </c>
      <c r="K38" s="240">
        <f t="shared" si="20"/>
        <v>40</v>
      </c>
      <c r="L38" s="203"/>
      <c r="M38" s="198"/>
      <c r="N38" s="239"/>
      <c r="O38" s="239"/>
      <c r="P38" s="240"/>
      <c r="Q38" s="197"/>
      <c r="R38" s="198"/>
      <c r="S38" s="239"/>
      <c r="T38" s="239"/>
      <c r="U38" s="242"/>
      <c r="V38" s="197">
        <f t="shared" si="18"/>
        <v>4</v>
      </c>
      <c r="W38" s="198">
        <f t="shared" si="17"/>
        <v>120</v>
      </c>
      <c r="X38" s="239">
        <v>20</v>
      </c>
      <c r="Y38" s="239">
        <v>60</v>
      </c>
      <c r="Z38" s="240">
        <v>40</v>
      </c>
      <c r="AA38" s="197"/>
      <c r="AB38" s="198"/>
      <c r="AC38" s="239"/>
      <c r="AD38" s="239"/>
      <c r="AE38" s="242"/>
      <c r="AF38" s="197"/>
      <c r="AG38" s="198"/>
      <c r="AH38" s="239"/>
      <c r="AI38" s="239"/>
      <c r="AJ38" s="240"/>
      <c r="AK38" s="197"/>
      <c r="AL38" s="198"/>
      <c r="AM38" s="204"/>
      <c r="AN38" s="204"/>
      <c r="AO38" s="205"/>
      <c r="AP38" s="197"/>
      <c r="AQ38" s="198"/>
      <c r="AR38" s="239"/>
      <c r="AS38" s="239"/>
      <c r="AT38" s="240"/>
      <c r="AU38" s="170"/>
    </row>
    <row r="39" spans="1:47" s="388" customFormat="1" ht="36.75" customHeight="1">
      <c r="A39" s="237">
        <f t="shared" si="11"/>
        <v>24</v>
      </c>
      <c r="B39" s="364" t="s">
        <v>156</v>
      </c>
      <c r="C39" s="363" t="s">
        <v>173</v>
      </c>
      <c r="D39" s="240"/>
      <c r="E39" s="222">
        <f t="shared" si="12"/>
        <v>32.5</v>
      </c>
      <c r="F39" s="206">
        <f t="shared" si="13"/>
        <v>975</v>
      </c>
      <c r="G39" s="206">
        <f t="shared" si="14"/>
        <v>660</v>
      </c>
      <c r="H39" s="239">
        <f t="shared" si="19"/>
        <v>70</v>
      </c>
      <c r="I39" s="239"/>
      <c r="J39" s="239">
        <f t="shared" si="20"/>
        <v>590</v>
      </c>
      <c r="K39" s="240">
        <f t="shared" si="20"/>
        <v>315</v>
      </c>
      <c r="L39" s="203"/>
      <c r="M39" s="198"/>
      <c r="N39" s="239"/>
      <c r="O39" s="239"/>
      <c r="P39" s="240"/>
      <c r="Q39" s="197"/>
      <c r="R39" s="198"/>
      <c r="S39" s="239"/>
      <c r="T39" s="239"/>
      <c r="U39" s="242"/>
      <c r="V39" s="197"/>
      <c r="W39" s="198"/>
      <c r="X39" s="239"/>
      <c r="Y39" s="239"/>
      <c r="Z39" s="240"/>
      <c r="AA39" s="197">
        <f aca="true" t="shared" si="21" ref="AA39:AA52">AB39/30</f>
        <v>8</v>
      </c>
      <c r="AB39" s="198">
        <f aca="true" t="shared" si="22" ref="AB39:AB52">AC39+AD39+AE39</f>
        <v>240</v>
      </c>
      <c r="AC39" s="239">
        <v>40</v>
      </c>
      <c r="AD39" s="239">
        <v>150</v>
      </c>
      <c r="AE39" s="242">
        <v>50</v>
      </c>
      <c r="AF39" s="197">
        <f>AG39/30</f>
        <v>10</v>
      </c>
      <c r="AG39" s="198">
        <f>AH39+AI39+AJ39</f>
        <v>300</v>
      </c>
      <c r="AH39" s="239">
        <v>30</v>
      </c>
      <c r="AI39" s="239">
        <v>170</v>
      </c>
      <c r="AJ39" s="240">
        <v>100</v>
      </c>
      <c r="AK39" s="197"/>
      <c r="AL39" s="198"/>
      <c r="AM39" s="204"/>
      <c r="AN39" s="204"/>
      <c r="AO39" s="205"/>
      <c r="AP39" s="197">
        <f>AQ39/30</f>
        <v>14.5</v>
      </c>
      <c r="AQ39" s="198">
        <f>AR39+AS39+AT39</f>
        <v>435</v>
      </c>
      <c r="AR39" s="239"/>
      <c r="AS39" s="239">
        <v>270</v>
      </c>
      <c r="AT39" s="240">
        <v>165</v>
      </c>
      <c r="AU39" s="170"/>
    </row>
    <row r="40" spans="1:47" s="388" customFormat="1" ht="36" customHeight="1">
      <c r="A40" s="237">
        <f t="shared" si="11"/>
        <v>25</v>
      </c>
      <c r="B40" s="364" t="s">
        <v>113</v>
      </c>
      <c r="C40" s="363" t="s">
        <v>173</v>
      </c>
      <c r="D40" s="240"/>
      <c r="E40" s="222">
        <f t="shared" si="12"/>
        <v>18</v>
      </c>
      <c r="F40" s="206">
        <f t="shared" si="13"/>
        <v>540</v>
      </c>
      <c r="G40" s="206">
        <f t="shared" si="14"/>
        <v>310</v>
      </c>
      <c r="H40" s="239">
        <f t="shared" si="19"/>
        <v>20</v>
      </c>
      <c r="I40" s="239"/>
      <c r="J40" s="239">
        <f t="shared" si="20"/>
        <v>290</v>
      </c>
      <c r="K40" s="240">
        <f t="shared" si="20"/>
        <v>230</v>
      </c>
      <c r="L40" s="203"/>
      <c r="M40" s="198"/>
      <c r="N40" s="239"/>
      <c r="O40" s="239"/>
      <c r="P40" s="240"/>
      <c r="Q40" s="197"/>
      <c r="R40" s="198"/>
      <c r="S40" s="239"/>
      <c r="T40" s="239"/>
      <c r="U40" s="242"/>
      <c r="V40" s="197"/>
      <c r="W40" s="198"/>
      <c r="X40" s="239"/>
      <c r="Y40" s="239"/>
      <c r="Z40" s="240"/>
      <c r="AA40" s="197">
        <f t="shared" si="21"/>
        <v>4.5</v>
      </c>
      <c r="AB40" s="198">
        <f t="shared" si="22"/>
        <v>135</v>
      </c>
      <c r="AC40" s="239">
        <v>10</v>
      </c>
      <c r="AD40" s="239">
        <v>70</v>
      </c>
      <c r="AE40" s="242">
        <v>55</v>
      </c>
      <c r="AF40" s="197">
        <f>AG40/30</f>
        <v>5</v>
      </c>
      <c r="AG40" s="198">
        <f>AH40+AI40+AJ40</f>
        <v>150</v>
      </c>
      <c r="AH40" s="239">
        <v>10</v>
      </c>
      <c r="AI40" s="239">
        <v>70</v>
      </c>
      <c r="AJ40" s="240">
        <v>70</v>
      </c>
      <c r="AK40" s="197"/>
      <c r="AL40" s="198"/>
      <c r="AM40" s="204"/>
      <c r="AN40" s="204"/>
      <c r="AO40" s="205"/>
      <c r="AP40" s="197">
        <f>AQ40/30</f>
        <v>8.5</v>
      </c>
      <c r="AQ40" s="198">
        <f>AR40+AS40+AT40</f>
        <v>255</v>
      </c>
      <c r="AR40" s="239"/>
      <c r="AS40" s="239">
        <v>150</v>
      </c>
      <c r="AT40" s="240">
        <v>105</v>
      </c>
      <c r="AU40" s="170"/>
    </row>
    <row r="41" spans="1:47" s="388" customFormat="1" ht="34.5" customHeight="1">
      <c r="A41" s="237">
        <f t="shared" si="11"/>
        <v>26</v>
      </c>
      <c r="B41" s="364" t="s">
        <v>114</v>
      </c>
      <c r="C41" s="363" t="s">
        <v>173</v>
      </c>
      <c r="D41" s="240"/>
      <c r="E41" s="222">
        <f t="shared" si="12"/>
        <v>22</v>
      </c>
      <c r="F41" s="206">
        <f t="shared" si="13"/>
        <v>660</v>
      </c>
      <c r="G41" s="206">
        <f t="shared" si="14"/>
        <v>360</v>
      </c>
      <c r="H41" s="239">
        <f t="shared" si="19"/>
        <v>30</v>
      </c>
      <c r="I41" s="239"/>
      <c r="J41" s="239">
        <f t="shared" si="20"/>
        <v>330</v>
      </c>
      <c r="K41" s="240">
        <f t="shared" si="20"/>
        <v>300</v>
      </c>
      <c r="L41" s="203"/>
      <c r="M41" s="198"/>
      <c r="N41" s="239"/>
      <c r="O41" s="239"/>
      <c r="P41" s="240"/>
      <c r="Q41" s="197"/>
      <c r="R41" s="198"/>
      <c r="S41" s="239"/>
      <c r="T41" s="239"/>
      <c r="U41" s="242"/>
      <c r="V41" s="197"/>
      <c r="W41" s="198"/>
      <c r="X41" s="239"/>
      <c r="Y41" s="239"/>
      <c r="Z41" s="240"/>
      <c r="AA41" s="197">
        <f t="shared" si="21"/>
        <v>4.5</v>
      </c>
      <c r="AB41" s="198">
        <f t="shared" si="22"/>
        <v>135</v>
      </c>
      <c r="AC41" s="239">
        <v>10</v>
      </c>
      <c r="AD41" s="239">
        <v>70</v>
      </c>
      <c r="AE41" s="242">
        <v>55</v>
      </c>
      <c r="AF41" s="197">
        <f>AG41/30</f>
        <v>7.5</v>
      </c>
      <c r="AG41" s="198">
        <f>AH41+AI41+AJ41</f>
        <v>225</v>
      </c>
      <c r="AH41" s="239">
        <v>20</v>
      </c>
      <c r="AI41" s="239">
        <v>110</v>
      </c>
      <c r="AJ41" s="240">
        <v>95</v>
      </c>
      <c r="AK41" s="197"/>
      <c r="AL41" s="198"/>
      <c r="AM41" s="204"/>
      <c r="AN41" s="204"/>
      <c r="AO41" s="205"/>
      <c r="AP41" s="197">
        <f>AQ41/30</f>
        <v>10</v>
      </c>
      <c r="AQ41" s="198">
        <f>AR41+AS41+AT41</f>
        <v>300</v>
      </c>
      <c r="AR41" s="239"/>
      <c r="AS41" s="239">
        <v>150</v>
      </c>
      <c r="AT41" s="240">
        <v>150</v>
      </c>
      <c r="AU41" s="170"/>
    </row>
    <row r="42" spans="1:47" s="388" customFormat="1" ht="34.5" customHeight="1">
      <c r="A42" s="237">
        <f t="shared" si="11"/>
        <v>27</v>
      </c>
      <c r="B42" s="364" t="s">
        <v>115</v>
      </c>
      <c r="C42" s="363" t="s">
        <v>173</v>
      </c>
      <c r="D42" s="240"/>
      <c r="E42" s="222">
        <f t="shared" si="12"/>
        <v>11.5</v>
      </c>
      <c r="F42" s="206">
        <f t="shared" si="13"/>
        <v>345</v>
      </c>
      <c r="G42" s="206">
        <f t="shared" si="14"/>
        <v>180</v>
      </c>
      <c r="H42" s="239">
        <f t="shared" si="19"/>
        <v>20</v>
      </c>
      <c r="I42" s="239"/>
      <c r="J42" s="239">
        <f t="shared" si="20"/>
        <v>160</v>
      </c>
      <c r="K42" s="240">
        <f t="shared" si="20"/>
        <v>165</v>
      </c>
      <c r="L42" s="203"/>
      <c r="M42" s="198"/>
      <c r="N42" s="239"/>
      <c r="O42" s="239"/>
      <c r="P42" s="240"/>
      <c r="Q42" s="197"/>
      <c r="R42" s="198"/>
      <c r="S42" s="239"/>
      <c r="T42" s="239"/>
      <c r="U42" s="242"/>
      <c r="V42" s="197"/>
      <c r="W42" s="198"/>
      <c r="X42" s="239"/>
      <c r="Y42" s="239"/>
      <c r="Z42" s="240"/>
      <c r="AA42" s="197">
        <f t="shared" si="21"/>
        <v>3</v>
      </c>
      <c r="AB42" s="198">
        <f t="shared" si="22"/>
        <v>90</v>
      </c>
      <c r="AC42" s="239">
        <v>10</v>
      </c>
      <c r="AD42" s="239">
        <v>40</v>
      </c>
      <c r="AE42" s="242">
        <v>40</v>
      </c>
      <c r="AF42" s="197">
        <f>AG42/30</f>
        <v>4</v>
      </c>
      <c r="AG42" s="198">
        <f>AH42+AI42+AJ42</f>
        <v>120</v>
      </c>
      <c r="AH42" s="239">
        <v>10</v>
      </c>
      <c r="AI42" s="239">
        <v>60</v>
      </c>
      <c r="AJ42" s="240">
        <v>50</v>
      </c>
      <c r="AK42" s="197">
        <v>10.5</v>
      </c>
      <c r="AL42" s="198">
        <v>378</v>
      </c>
      <c r="AM42" s="198">
        <v>10</v>
      </c>
      <c r="AN42" s="198">
        <v>42</v>
      </c>
      <c r="AO42" s="223">
        <v>326</v>
      </c>
      <c r="AP42" s="197">
        <f>AQ42/30</f>
        <v>4.5</v>
      </c>
      <c r="AQ42" s="198">
        <f>AR42+AS42+AT42</f>
        <v>135</v>
      </c>
      <c r="AR42" s="239"/>
      <c r="AS42" s="239">
        <v>60</v>
      </c>
      <c r="AT42" s="240">
        <v>75</v>
      </c>
      <c r="AU42" s="170"/>
    </row>
    <row r="43" spans="1:47" s="388" customFormat="1" ht="40.5" customHeight="1">
      <c r="A43" s="237">
        <f t="shared" si="11"/>
        <v>28</v>
      </c>
      <c r="B43" s="243" t="s">
        <v>145</v>
      </c>
      <c r="C43" s="241">
        <v>8.12</v>
      </c>
      <c r="D43" s="240"/>
      <c r="E43" s="222">
        <f t="shared" si="12"/>
        <v>9</v>
      </c>
      <c r="F43" s="206">
        <f>G43+K43</f>
        <v>270</v>
      </c>
      <c r="G43" s="206">
        <f>H43+J43</f>
        <v>130</v>
      </c>
      <c r="H43" s="239">
        <f>N43+S43+X43+AC43+AH43+AR43</f>
        <v>30</v>
      </c>
      <c r="I43" s="239"/>
      <c r="J43" s="239">
        <f>O43+T43+Y43+AD43+AI43+AS43</f>
        <v>100</v>
      </c>
      <c r="K43" s="240">
        <f>P43+U43+Z43+AE43+AJ43+AT43</f>
        <v>140</v>
      </c>
      <c r="L43" s="203"/>
      <c r="M43" s="198"/>
      <c r="N43" s="239"/>
      <c r="O43" s="239"/>
      <c r="P43" s="240"/>
      <c r="Q43" s="197"/>
      <c r="R43" s="198"/>
      <c r="S43" s="239"/>
      <c r="T43" s="239"/>
      <c r="U43" s="242"/>
      <c r="V43" s="197">
        <f>W43/30</f>
        <v>3</v>
      </c>
      <c r="W43" s="198">
        <f>X43+Y43+Z43</f>
        <v>90</v>
      </c>
      <c r="X43" s="239">
        <v>20</v>
      </c>
      <c r="Y43" s="239">
        <v>30</v>
      </c>
      <c r="Z43" s="242">
        <v>40</v>
      </c>
      <c r="AA43" s="197">
        <f>AB43/30</f>
        <v>3</v>
      </c>
      <c r="AB43" s="198">
        <f>AC43+AD43+AE43</f>
        <v>90</v>
      </c>
      <c r="AC43" s="239">
        <v>10</v>
      </c>
      <c r="AD43" s="239">
        <v>30</v>
      </c>
      <c r="AE43" s="240">
        <v>50</v>
      </c>
      <c r="AF43" s="399"/>
      <c r="AG43" s="398"/>
      <c r="AH43" s="398"/>
      <c r="AI43" s="398"/>
      <c r="AJ43" s="398"/>
      <c r="AK43" s="203"/>
      <c r="AL43" s="198"/>
      <c r="AM43" s="198"/>
      <c r="AN43" s="198"/>
      <c r="AO43" s="223"/>
      <c r="AP43" s="329">
        <f>AQ43/30</f>
        <v>3</v>
      </c>
      <c r="AQ43" s="198">
        <f>AR43+AS43+AT43</f>
        <v>90</v>
      </c>
      <c r="AR43" s="239"/>
      <c r="AS43" s="239">
        <v>40</v>
      </c>
      <c r="AT43" s="240">
        <v>50</v>
      </c>
      <c r="AU43" s="170"/>
    </row>
    <row r="44" spans="1:46" s="170" customFormat="1" ht="20.25" customHeight="1">
      <c r="A44" s="237">
        <f t="shared" si="11"/>
        <v>29</v>
      </c>
      <c r="B44" s="243" t="s">
        <v>117</v>
      </c>
      <c r="C44" s="241">
        <v>8</v>
      </c>
      <c r="D44" s="400"/>
      <c r="E44" s="222">
        <f t="shared" si="12"/>
        <v>3</v>
      </c>
      <c r="F44" s="206">
        <f t="shared" si="13"/>
        <v>90</v>
      </c>
      <c r="G44" s="206">
        <f t="shared" si="14"/>
        <v>40</v>
      </c>
      <c r="H44" s="239">
        <f t="shared" si="19"/>
        <v>6</v>
      </c>
      <c r="I44" s="239"/>
      <c r="J44" s="239">
        <f t="shared" si="20"/>
        <v>34</v>
      </c>
      <c r="K44" s="240">
        <f t="shared" si="20"/>
        <v>50</v>
      </c>
      <c r="L44" s="203"/>
      <c r="M44" s="198"/>
      <c r="N44" s="239"/>
      <c r="O44" s="239"/>
      <c r="P44" s="240"/>
      <c r="Q44" s="197"/>
      <c r="R44" s="198"/>
      <c r="S44" s="239"/>
      <c r="T44" s="239"/>
      <c r="U44" s="242"/>
      <c r="V44" s="197"/>
      <c r="W44" s="198"/>
      <c r="X44" s="239"/>
      <c r="Y44" s="239"/>
      <c r="Z44" s="240"/>
      <c r="AA44" s="197">
        <f t="shared" si="21"/>
        <v>3</v>
      </c>
      <c r="AB44" s="198">
        <f t="shared" si="22"/>
        <v>90</v>
      </c>
      <c r="AC44" s="239">
        <v>6</v>
      </c>
      <c r="AD44" s="239">
        <v>34</v>
      </c>
      <c r="AE44" s="242">
        <v>50</v>
      </c>
      <c r="AF44" s="197"/>
      <c r="AG44" s="198"/>
      <c r="AH44" s="239"/>
      <c r="AI44" s="239"/>
      <c r="AJ44" s="240"/>
      <c r="AK44" s="197"/>
      <c r="AL44" s="198"/>
      <c r="AM44" s="198"/>
      <c r="AN44" s="198"/>
      <c r="AO44" s="223"/>
      <c r="AP44" s="197"/>
      <c r="AQ44" s="198"/>
      <c r="AR44" s="239"/>
      <c r="AS44" s="239"/>
      <c r="AT44" s="240"/>
    </row>
    <row r="45" spans="1:46" s="170" customFormat="1" ht="20.25" customHeight="1">
      <c r="A45" s="237">
        <f t="shared" si="11"/>
        <v>30</v>
      </c>
      <c r="B45" s="432" t="s">
        <v>118</v>
      </c>
      <c r="C45" s="241">
        <v>8</v>
      </c>
      <c r="D45" s="400"/>
      <c r="E45" s="222">
        <f t="shared" si="12"/>
        <v>3</v>
      </c>
      <c r="F45" s="206">
        <f t="shared" si="13"/>
        <v>90</v>
      </c>
      <c r="G45" s="206">
        <f t="shared" si="14"/>
        <v>40</v>
      </c>
      <c r="H45" s="239">
        <f t="shared" si="19"/>
        <v>6</v>
      </c>
      <c r="I45" s="239"/>
      <c r="J45" s="239">
        <f t="shared" si="20"/>
        <v>34</v>
      </c>
      <c r="K45" s="240">
        <f t="shared" si="20"/>
        <v>50</v>
      </c>
      <c r="L45" s="203"/>
      <c r="M45" s="198"/>
      <c r="N45" s="239"/>
      <c r="O45" s="239"/>
      <c r="P45" s="240"/>
      <c r="Q45" s="197"/>
      <c r="R45" s="198"/>
      <c r="S45" s="239"/>
      <c r="T45" s="239"/>
      <c r="U45" s="242"/>
      <c r="V45" s="197"/>
      <c r="W45" s="198"/>
      <c r="X45" s="239"/>
      <c r="Y45" s="239"/>
      <c r="Z45" s="240"/>
      <c r="AA45" s="197">
        <f t="shared" si="21"/>
        <v>3</v>
      </c>
      <c r="AB45" s="198">
        <f t="shared" si="22"/>
        <v>90</v>
      </c>
      <c r="AC45" s="239">
        <v>6</v>
      </c>
      <c r="AD45" s="239">
        <v>34</v>
      </c>
      <c r="AE45" s="242">
        <v>50</v>
      </c>
      <c r="AF45" s="197"/>
      <c r="AG45" s="198"/>
      <c r="AH45" s="239"/>
      <c r="AI45" s="239"/>
      <c r="AJ45" s="240"/>
      <c r="AK45" s="197"/>
      <c r="AL45" s="198"/>
      <c r="AM45" s="198"/>
      <c r="AN45" s="198"/>
      <c r="AO45" s="223"/>
      <c r="AP45" s="197"/>
      <c r="AQ45" s="198"/>
      <c r="AR45" s="239"/>
      <c r="AS45" s="239"/>
      <c r="AT45" s="240"/>
    </row>
    <row r="46" spans="1:46" s="170" customFormat="1" ht="20.25" customHeight="1">
      <c r="A46" s="237">
        <f t="shared" si="11"/>
        <v>31</v>
      </c>
      <c r="B46" s="433" t="s">
        <v>119</v>
      </c>
      <c r="C46" s="241">
        <v>8</v>
      </c>
      <c r="D46" s="400"/>
      <c r="E46" s="222">
        <f t="shared" si="12"/>
        <v>3</v>
      </c>
      <c r="F46" s="206">
        <f t="shared" si="13"/>
        <v>90</v>
      </c>
      <c r="G46" s="206">
        <f t="shared" si="14"/>
        <v>40</v>
      </c>
      <c r="H46" s="239">
        <f t="shared" si="19"/>
        <v>8</v>
      </c>
      <c r="I46" s="239"/>
      <c r="J46" s="239">
        <f t="shared" si="20"/>
        <v>32</v>
      </c>
      <c r="K46" s="240">
        <f t="shared" si="20"/>
        <v>50</v>
      </c>
      <c r="L46" s="203"/>
      <c r="M46" s="198"/>
      <c r="N46" s="239"/>
      <c r="O46" s="239"/>
      <c r="P46" s="240"/>
      <c r="Q46" s="197"/>
      <c r="R46" s="198"/>
      <c r="S46" s="239"/>
      <c r="T46" s="239"/>
      <c r="U46" s="242"/>
      <c r="V46" s="197"/>
      <c r="W46" s="198"/>
      <c r="X46" s="239"/>
      <c r="Y46" s="239"/>
      <c r="Z46" s="240"/>
      <c r="AA46" s="197">
        <f t="shared" si="21"/>
        <v>3</v>
      </c>
      <c r="AB46" s="198">
        <f t="shared" si="22"/>
        <v>90</v>
      </c>
      <c r="AC46" s="239">
        <v>8</v>
      </c>
      <c r="AD46" s="239">
        <v>32</v>
      </c>
      <c r="AE46" s="242">
        <v>50</v>
      </c>
      <c r="AF46" s="197"/>
      <c r="AG46" s="198"/>
      <c r="AH46" s="239"/>
      <c r="AI46" s="239"/>
      <c r="AJ46" s="240"/>
      <c r="AK46" s="197"/>
      <c r="AL46" s="198"/>
      <c r="AM46" s="198"/>
      <c r="AN46" s="198"/>
      <c r="AO46" s="223"/>
      <c r="AP46" s="197"/>
      <c r="AQ46" s="198"/>
      <c r="AR46" s="239"/>
      <c r="AS46" s="239"/>
      <c r="AT46" s="240"/>
    </row>
    <row r="47" spans="1:46" s="170" customFormat="1" ht="20.25" customHeight="1">
      <c r="A47" s="237">
        <f t="shared" si="11"/>
        <v>32</v>
      </c>
      <c r="B47" s="243" t="s">
        <v>120</v>
      </c>
      <c r="C47" s="241">
        <v>8</v>
      </c>
      <c r="D47" s="400"/>
      <c r="E47" s="222">
        <f t="shared" si="12"/>
        <v>4</v>
      </c>
      <c r="F47" s="206">
        <f t="shared" si="13"/>
        <v>120</v>
      </c>
      <c r="G47" s="206">
        <f t="shared" si="14"/>
        <v>80</v>
      </c>
      <c r="H47" s="239">
        <f t="shared" si="19"/>
        <v>10</v>
      </c>
      <c r="I47" s="239"/>
      <c r="J47" s="239">
        <f t="shared" si="20"/>
        <v>70</v>
      </c>
      <c r="K47" s="240">
        <f t="shared" si="20"/>
        <v>40</v>
      </c>
      <c r="L47" s="203"/>
      <c r="M47" s="198"/>
      <c r="N47" s="239"/>
      <c r="O47" s="239"/>
      <c r="P47" s="240"/>
      <c r="Q47" s="197"/>
      <c r="R47" s="198"/>
      <c r="S47" s="239"/>
      <c r="T47" s="239"/>
      <c r="U47" s="242"/>
      <c r="V47" s="197"/>
      <c r="W47" s="198"/>
      <c r="X47" s="239"/>
      <c r="Y47" s="239"/>
      <c r="Z47" s="240"/>
      <c r="AA47" s="203">
        <f t="shared" si="21"/>
        <v>4</v>
      </c>
      <c r="AB47" s="198">
        <f t="shared" si="22"/>
        <v>120</v>
      </c>
      <c r="AC47" s="239">
        <v>10</v>
      </c>
      <c r="AD47" s="239">
        <v>70</v>
      </c>
      <c r="AE47" s="240">
        <v>40</v>
      </c>
      <c r="AF47" s="203"/>
      <c r="AG47" s="198"/>
      <c r="AH47" s="239"/>
      <c r="AI47" s="239"/>
      <c r="AJ47" s="240"/>
      <c r="AK47" s="197"/>
      <c r="AL47" s="198"/>
      <c r="AM47" s="198"/>
      <c r="AN47" s="198"/>
      <c r="AO47" s="223"/>
      <c r="AP47" s="197"/>
      <c r="AQ47" s="198"/>
      <c r="AR47" s="239"/>
      <c r="AS47" s="239"/>
      <c r="AT47" s="240"/>
    </row>
    <row r="48" spans="1:46" s="170" customFormat="1" ht="20.25" customHeight="1">
      <c r="A48" s="237">
        <f t="shared" si="11"/>
        <v>33</v>
      </c>
      <c r="B48" s="243" t="s">
        <v>121</v>
      </c>
      <c r="C48" s="241"/>
      <c r="D48" s="240">
        <v>7</v>
      </c>
      <c r="E48" s="222">
        <f t="shared" si="12"/>
        <v>3</v>
      </c>
      <c r="F48" s="206">
        <f>G48+K48</f>
        <v>90</v>
      </c>
      <c r="G48" s="206">
        <f>H48+J48</f>
        <v>30</v>
      </c>
      <c r="H48" s="239">
        <f>N48+S48+X48+AC48+AH48+AR48</f>
        <v>10</v>
      </c>
      <c r="I48" s="239"/>
      <c r="J48" s="239">
        <f>O48+T48+Y48+AD48+AI48+AS48</f>
        <v>20</v>
      </c>
      <c r="K48" s="240">
        <f>P48+U48+Z48+AE48+AJ48+AT48</f>
        <v>60</v>
      </c>
      <c r="L48" s="203"/>
      <c r="M48" s="198"/>
      <c r="N48" s="239"/>
      <c r="O48" s="239"/>
      <c r="P48" s="240"/>
      <c r="Q48" s="197"/>
      <c r="R48" s="198"/>
      <c r="S48" s="239"/>
      <c r="T48" s="239"/>
      <c r="U48" s="242"/>
      <c r="V48" s="197">
        <f>W48/30</f>
        <v>3</v>
      </c>
      <c r="W48" s="198">
        <f>X48+Y48+Z48</f>
        <v>90</v>
      </c>
      <c r="X48" s="239">
        <v>10</v>
      </c>
      <c r="Y48" s="239">
        <v>20</v>
      </c>
      <c r="Z48" s="240">
        <v>60</v>
      </c>
      <c r="AA48" s="397"/>
      <c r="AB48" s="204"/>
      <c r="AC48" s="204"/>
      <c r="AD48" s="204"/>
      <c r="AE48" s="205"/>
      <c r="AF48" s="203"/>
      <c r="AG48" s="198"/>
      <c r="AH48" s="239"/>
      <c r="AI48" s="239"/>
      <c r="AJ48" s="240"/>
      <c r="AK48" s="197"/>
      <c r="AL48" s="198"/>
      <c r="AM48" s="198"/>
      <c r="AN48" s="198"/>
      <c r="AO48" s="223"/>
      <c r="AP48" s="197"/>
      <c r="AQ48" s="198"/>
      <c r="AR48" s="239"/>
      <c r="AS48" s="239"/>
      <c r="AT48" s="240"/>
    </row>
    <row r="49" spans="1:46" s="170" customFormat="1" ht="20.25" customHeight="1">
      <c r="A49" s="237">
        <f t="shared" si="11"/>
        <v>34</v>
      </c>
      <c r="B49" s="243" t="s">
        <v>122</v>
      </c>
      <c r="C49" s="244">
        <v>8</v>
      </c>
      <c r="D49" s="402"/>
      <c r="E49" s="222">
        <f t="shared" si="12"/>
        <v>3</v>
      </c>
      <c r="F49" s="206">
        <f t="shared" si="13"/>
        <v>90</v>
      </c>
      <c r="G49" s="206">
        <f t="shared" si="14"/>
        <v>60</v>
      </c>
      <c r="H49" s="239">
        <f t="shared" si="19"/>
        <v>10</v>
      </c>
      <c r="I49" s="239"/>
      <c r="J49" s="239">
        <f t="shared" si="20"/>
        <v>50</v>
      </c>
      <c r="K49" s="240">
        <f t="shared" si="20"/>
        <v>30</v>
      </c>
      <c r="L49" s="203"/>
      <c r="M49" s="198"/>
      <c r="N49" s="245"/>
      <c r="O49" s="245"/>
      <c r="P49" s="246"/>
      <c r="Q49" s="197"/>
      <c r="R49" s="198"/>
      <c r="S49" s="245"/>
      <c r="T49" s="245"/>
      <c r="U49" s="247"/>
      <c r="V49" s="197"/>
      <c r="W49" s="198"/>
      <c r="X49" s="245"/>
      <c r="Y49" s="245"/>
      <c r="Z49" s="240"/>
      <c r="AA49" s="203">
        <f t="shared" si="21"/>
        <v>3</v>
      </c>
      <c r="AB49" s="198">
        <f t="shared" si="22"/>
        <v>90</v>
      </c>
      <c r="AC49" s="239">
        <v>10</v>
      </c>
      <c r="AD49" s="239">
        <v>50</v>
      </c>
      <c r="AE49" s="240">
        <v>30</v>
      </c>
      <c r="AF49" s="203"/>
      <c r="AG49" s="198"/>
      <c r="AH49" s="245"/>
      <c r="AI49" s="245"/>
      <c r="AJ49" s="246"/>
      <c r="AK49" s="197">
        <v>2</v>
      </c>
      <c r="AL49" s="198">
        <v>72</v>
      </c>
      <c r="AM49" s="198">
        <v>4</v>
      </c>
      <c r="AN49" s="198">
        <v>4</v>
      </c>
      <c r="AO49" s="223">
        <v>64</v>
      </c>
      <c r="AP49" s="197"/>
      <c r="AQ49" s="198"/>
      <c r="AR49" s="245"/>
      <c r="AS49" s="245"/>
      <c r="AT49" s="246"/>
    </row>
    <row r="50" spans="1:46" s="170" customFormat="1" ht="20.25" customHeight="1">
      <c r="A50" s="237">
        <f t="shared" si="11"/>
        <v>35</v>
      </c>
      <c r="B50" s="243" t="s">
        <v>123</v>
      </c>
      <c r="C50" s="244">
        <v>8</v>
      </c>
      <c r="D50" s="402"/>
      <c r="E50" s="222">
        <f t="shared" si="12"/>
        <v>3</v>
      </c>
      <c r="F50" s="206">
        <f t="shared" si="13"/>
        <v>90</v>
      </c>
      <c r="G50" s="206">
        <f t="shared" si="14"/>
        <v>40</v>
      </c>
      <c r="H50" s="239">
        <f t="shared" si="19"/>
        <v>6</v>
      </c>
      <c r="I50" s="239"/>
      <c r="J50" s="239">
        <f t="shared" si="20"/>
        <v>34</v>
      </c>
      <c r="K50" s="240">
        <f t="shared" si="20"/>
        <v>50</v>
      </c>
      <c r="L50" s="203"/>
      <c r="M50" s="198"/>
      <c r="N50" s="245"/>
      <c r="O50" s="245"/>
      <c r="P50" s="246"/>
      <c r="Q50" s="197"/>
      <c r="R50" s="198"/>
      <c r="S50" s="245"/>
      <c r="T50" s="245"/>
      <c r="U50" s="247"/>
      <c r="V50" s="197"/>
      <c r="W50" s="198"/>
      <c r="X50" s="245"/>
      <c r="Y50" s="245"/>
      <c r="Z50" s="246"/>
      <c r="AA50" s="197">
        <f t="shared" si="21"/>
        <v>3</v>
      </c>
      <c r="AB50" s="198">
        <f t="shared" si="22"/>
        <v>90</v>
      </c>
      <c r="AC50" s="245">
        <v>6</v>
      </c>
      <c r="AD50" s="245">
        <v>34</v>
      </c>
      <c r="AE50" s="247">
        <v>50</v>
      </c>
      <c r="AF50" s="197"/>
      <c r="AG50" s="198"/>
      <c r="AH50" s="245"/>
      <c r="AI50" s="245"/>
      <c r="AJ50" s="246"/>
      <c r="AK50" s="197"/>
      <c r="AL50" s="198"/>
      <c r="AM50" s="198"/>
      <c r="AN50" s="198"/>
      <c r="AO50" s="223"/>
      <c r="AP50" s="197"/>
      <c r="AQ50" s="198"/>
      <c r="AR50" s="245"/>
      <c r="AS50" s="245"/>
      <c r="AT50" s="246"/>
    </row>
    <row r="51" spans="1:46" s="170" customFormat="1" ht="34.5" customHeight="1">
      <c r="A51" s="237">
        <f t="shared" si="11"/>
        <v>36</v>
      </c>
      <c r="B51" s="243" t="s">
        <v>124</v>
      </c>
      <c r="C51" s="244">
        <v>8</v>
      </c>
      <c r="D51" s="402"/>
      <c r="E51" s="222">
        <f t="shared" si="12"/>
        <v>3</v>
      </c>
      <c r="F51" s="206">
        <f t="shared" si="13"/>
        <v>90</v>
      </c>
      <c r="G51" s="206">
        <f t="shared" si="14"/>
        <v>40</v>
      </c>
      <c r="H51" s="239">
        <f t="shared" si="19"/>
        <v>10</v>
      </c>
      <c r="I51" s="239"/>
      <c r="J51" s="239">
        <f t="shared" si="20"/>
        <v>30</v>
      </c>
      <c r="K51" s="240">
        <f t="shared" si="20"/>
        <v>50</v>
      </c>
      <c r="L51" s="203"/>
      <c r="M51" s="198"/>
      <c r="N51" s="245"/>
      <c r="O51" s="245"/>
      <c r="P51" s="246"/>
      <c r="Q51" s="197"/>
      <c r="R51" s="198"/>
      <c r="S51" s="245"/>
      <c r="T51" s="245"/>
      <c r="U51" s="247"/>
      <c r="V51" s="197"/>
      <c r="W51" s="198"/>
      <c r="X51" s="245"/>
      <c r="Y51" s="245"/>
      <c r="Z51" s="246"/>
      <c r="AA51" s="197">
        <f t="shared" si="21"/>
        <v>3</v>
      </c>
      <c r="AB51" s="198">
        <f t="shared" si="22"/>
        <v>90</v>
      </c>
      <c r="AC51" s="245">
        <v>10</v>
      </c>
      <c r="AD51" s="245">
        <v>30</v>
      </c>
      <c r="AE51" s="247">
        <v>50</v>
      </c>
      <c r="AF51" s="197"/>
      <c r="AG51" s="198"/>
      <c r="AH51" s="245"/>
      <c r="AI51" s="245"/>
      <c r="AJ51" s="246"/>
      <c r="AK51" s="197"/>
      <c r="AL51" s="198"/>
      <c r="AM51" s="198"/>
      <c r="AN51" s="198"/>
      <c r="AO51" s="223"/>
      <c r="AP51" s="197"/>
      <c r="AQ51" s="198"/>
      <c r="AR51" s="245"/>
      <c r="AS51" s="245"/>
      <c r="AT51" s="246"/>
    </row>
    <row r="52" spans="1:46" s="170" customFormat="1" ht="37.5" customHeight="1">
      <c r="A52" s="237">
        <f t="shared" si="11"/>
        <v>37</v>
      </c>
      <c r="B52" s="243" t="s">
        <v>147</v>
      </c>
      <c r="C52" s="241">
        <v>8</v>
      </c>
      <c r="D52" s="400"/>
      <c r="E52" s="222">
        <f t="shared" si="12"/>
        <v>3</v>
      </c>
      <c r="F52" s="206">
        <f t="shared" si="13"/>
        <v>90</v>
      </c>
      <c r="G52" s="206">
        <f t="shared" si="14"/>
        <v>50</v>
      </c>
      <c r="H52" s="239">
        <f t="shared" si="19"/>
        <v>10</v>
      </c>
      <c r="I52" s="239"/>
      <c r="J52" s="239">
        <f t="shared" si="20"/>
        <v>40</v>
      </c>
      <c r="K52" s="240">
        <f t="shared" si="20"/>
        <v>40</v>
      </c>
      <c r="L52" s="197"/>
      <c r="M52" s="198"/>
      <c r="N52" s="239"/>
      <c r="O52" s="239"/>
      <c r="P52" s="240"/>
      <c r="Q52" s="197"/>
      <c r="R52" s="198"/>
      <c r="S52" s="239"/>
      <c r="T52" s="239"/>
      <c r="U52" s="240"/>
      <c r="V52" s="197"/>
      <c r="W52" s="198"/>
      <c r="X52" s="239"/>
      <c r="Y52" s="239"/>
      <c r="Z52" s="240"/>
      <c r="AA52" s="197">
        <f t="shared" si="21"/>
        <v>3</v>
      </c>
      <c r="AB52" s="198">
        <f t="shared" si="22"/>
        <v>90</v>
      </c>
      <c r="AC52" s="239">
        <v>10</v>
      </c>
      <c r="AD52" s="239">
        <v>40</v>
      </c>
      <c r="AE52" s="240">
        <v>40</v>
      </c>
      <c r="AF52" s="197"/>
      <c r="AG52" s="198"/>
      <c r="AH52" s="239"/>
      <c r="AI52" s="239"/>
      <c r="AJ52" s="240"/>
      <c r="AK52" s="197"/>
      <c r="AL52" s="198"/>
      <c r="AM52" s="198"/>
      <c r="AN52" s="198"/>
      <c r="AO52" s="223"/>
      <c r="AP52" s="197"/>
      <c r="AQ52" s="198"/>
      <c r="AR52" s="239"/>
      <c r="AS52" s="239"/>
      <c r="AT52" s="240"/>
    </row>
    <row r="53" spans="1:46" s="170" customFormat="1" ht="20.25" customHeight="1">
      <c r="A53" s="237">
        <f t="shared" si="11"/>
        <v>38</v>
      </c>
      <c r="B53" s="243" t="s">
        <v>125</v>
      </c>
      <c r="C53" s="244">
        <v>10</v>
      </c>
      <c r="D53" s="402"/>
      <c r="E53" s="222">
        <f t="shared" si="12"/>
        <v>6.5</v>
      </c>
      <c r="F53" s="206">
        <f t="shared" si="13"/>
        <v>195</v>
      </c>
      <c r="G53" s="206">
        <f t="shared" si="14"/>
        <v>150</v>
      </c>
      <c r="H53" s="239">
        <f t="shared" si="19"/>
        <v>10</v>
      </c>
      <c r="I53" s="239"/>
      <c r="J53" s="239">
        <f t="shared" si="20"/>
        <v>140</v>
      </c>
      <c r="K53" s="240">
        <f t="shared" si="20"/>
        <v>45</v>
      </c>
      <c r="L53" s="203"/>
      <c r="M53" s="198"/>
      <c r="N53" s="245"/>
      <c r="O53" s="245"/>
      <c r="P53" s="246"/>
      <c r="Q53" s="197"/>
      <c r="R53" s="198"/>
      <c r="S53" s="245"/>
      <c r="T53" s="245"/>
      <c r="U53" s="247"/>
      <c r="V53" s="197"/>
      <c r="W53" s="198"/>
      <c r="X53" s="245"/>
      <c r="Y53" s="245"/>
      <c r="Z53" s="246"/>
      <c r="AA53" s="197"/>
      <c r="AB53" s="198"/>
      <c r="AC53" s="245"/>
      <c r="AD53" s="245"/>
      <c r="AE53" s="247"/>
      <c r="AF53" s="197">
        <f aca="true" t="shared" si="23" ref="AF53:AF59">AG53/30</f>
        <v>3.5</v>
      </c>
      <c r="AG53" s="198">
        <f aca="true" t="shared" si="24" ref="AG53:AG61">AH53+AI53+AJ53</f>
        <v>105</v>
      </c>
      <c r="AH53" s="245">
        <v>10</v>
      </c>
      <c r="AI53" s="245">
        <v>90</v>
      </c>
      <c r="AJ53" s="246">
        <v>5</v>
      </c>
      <c r="AK53" s="197"/>
      <c r="AL53" s="198"/>
      <c r="AM53" s="198"/>
      <c r="AN53" s="198"/>
      <c r="AO53" s="223"/>
      <c r="AP53" s="197">
        <f>AQ53/30</f>
        <v>3</v>
      </c>
      <c r="AQ53" s="198">
        <f>AR53+AS53+AT53</f>
        <v>90</v>
      </c>
      <c r="AR53" s="245">
        <v>0</v>
      </c>
      <c r="AS53" s="245">
        <v>50</v>
      </c>
      <c r="AT53" s="246">
        <v>40</v>
      </c>
    </row>
    <row r="54" spans="1:46" s="170" customFormat="1" ht="32.25" customHeight="1">
      <c r="A54" s="237">
        <f t="shared" si="11"/>
        <v>39</v>
      </c>
      <c r="B54" s="243" t="s">
        <v>148</v>
      </c>
      <c r="C54" s="244">
        <v>10</v>
      </c>
      <c r="D54" s="402"/>
      <c r="E54" s="222">
        <f t="shared" si="12"/>
        <v>3</v>
      </c>
      <c r="F54" s="206">
        <f t="shared" si="13"/>
        <v>90</v>
      </c>
      <c r="G54" s="206">
        <f t="shared" si="14"/>
        <v>40</v>
      </c>
      <c r="H54" s="239">
        <f t="shared" si="19"/>
        <v>10</v>
      </c>
      <c r="I54" s="239"/>
      <c r="J54" s="239">
        <f t="shared" si="20"/>
        <v>30</v>
      </c>
      <c r="K54" s="240">
        <f t="shared" si="20"/>
        <v>50</v>
      </c>
      <c r="L54" s="203"/>
      <c r="M54" s="198"/>
      <c r="N54" s="245"/>
      <c r="O54" s="245"/>
      <c r="P54" s="246"/>
      <c r="Q54" s="197"/>
      <c r="R54" s="198"/>
      <c r="S54" s="245"/>
      <c r="T54" s="245"/>
      <c r="U54" s="247"/>
      <c r="V54" s="197"/>
      <c r="W54" s="198"/>
      <c r="X54" s="245"/>
      <c r="Y54" s="245"/>
      <c r="Z54" s="246"/>
      <c r="AA54" s="197"/>
      <c r="AB54" s="198"/>
      <c r="AC54" s="245"/>
      <c r="AD54" s="245"/>
      <c r="AE54" s="247"/>
      <c r="AF54" s="197">
        <f t="shared" si="23"/>
        <v>3</v>
      </c>
      <c r="AG54" s="198">
        <f t="shared" si="24"/>
        <v>90</v>
      </c>
      <c r="AH54" s="245">
        <v>10</v>
      </c>
      <c r="AI54" s="245">
        <v>30</v>
      </c>
      <c r="AJ54" s="246">
        <v>50</v>
      </c>
      <c r="AK54" s="197"/>
      <c r="AL54" s="198"/>
      <c r="AM54" s="198"/>
      <c r="AN54" s="198"/>
      <c r="AO54" s="223"/>
      <c r="AP54" s="197"/>
      <c r="AQ54" s="198"/>
      <c r="AR54" s="245"/>
      <c r="AS54" s="245"/>
      <c r="AT54" s="246"/>
    </row>
    <row r="55" spans="1:46" s="170" customFormat="1" ht="35.25" customHeight="1">
      <c r="A55" s="237">
        <f t="shared" si="11"/>
        <v>40</v>
      </c>
      <c r="B55" s="243" t="s">
        <v>149</v>
      </c>
      <c r="C55" s="244">
        <v>10</v>
      </c>
      <c r="D55" s="402"/>
      <c r="E55" s="222">
        <f t="shared" si="12"/>
        <v>4</v>
      </c>
      <c r="F55" s="206">
        <f t="shared" si="13"/>
        <v>120</v>
      </c>
      <c r="G55" s="206">
        <f t="shared" si="14"/>
        <v>60</v>
      </c>
      <c r="H55" s="239">
        <f t="shared" si="19"/>
        <v>10</v>
      </c>
      <c r="I55" s="239"/>
      <c r="J55" s="239">
        <f t="shared" si="20"/>
        <v>50</v>
      </c>
      <c r="K55" s="240">
        <f t="shared" si="20"/>
        <v>60</v>
      </c>
      <c r="L55" s="203"/>
      <c r="M55" s="198"/>
      <c r="N55" s="245"/>
      <c r="O55" s="245"/>
      <c r="P55" s="246"/>
      <c r="Q55" s="197"/>
      <c r="R55" s="198"/>
      <c r="S55" s="245"/>
      <c r="T55" s="245"/>
      <c r="U55" s="247"/>
      <c r="V55" s="197"/>
      <c r="W55" s="198"/>
      <c r="X55" s="245"/>
      <c r="Y55" s="245"/>
      <c r="Z55" s="246"/>
      <c r="AA55" s="197"/>
      <c r="AB55" s="198"/>
      <c r="AC55" s="245"/>
      <c r="AD55" s="245"/>
      <c r="AE55" s="247"/>
      <c r="AF55" s="197">
        <f t="shared" si="23"/>
        <v>4</v>
      </c>
      <c r="AG55" s="198">
        <f t="shared" si="24"/>
        <v>120</v>
      </c>
      <c r="AH55" s="245">
        <v>10</v>
      </c>
      <c r="AI55" s="245">
        <v>50</v>
      </c>
      <c r="AJ55" s="246">
        <v>60</v>
      </c>
      <c r="AK55" s="197"/>
      <c r="AL55" s="198"/>
      <c r="AM55" s="198"/>
      <c r="AN55" s="198"/>
      <c r="AO55" s="223"/>
      <c r="AP55" s="197"/>
      <c r="AQ55" s="198"/>
      <c r="AR55" s="245"/>
      <c r="AS55" s="245"/>
      <c r="AT55" s="246"/>
    </row>
    <row r="56" spans="1:47" s="388" customFormat="1" ht="22.5" customHeight="1">
      <c r="A56" s="237">
        <f t="shared" si="11"/>
        <v>41</v>
      </c>
      <c r="B56" s="364" t="s">
        <v>126</v>
      </c>
      <c r="C56" s="244">
        <v>10</v>
      </c>
      <c r="D56" s="402"/>
      <c r="E56" s="222">
        <f t="shared" si="12"/>
        <v>3</v>
      </c>
      <c r="F56" s="206">
        <f t="shared" si="13"/>
        <v>90</v>
      </c>
      <c r="G56" s="206">
        <f t="shared" si="14"/>
        <v>50</v>
      </c>
      <c r="H56" s="239">
        <f t="shared" si="19"/>
        <v>10</v>
      </c>
      <c r="I56" s="239"/>
      <c r="J56" s="239">
        <f t="shared" si="20"/>
        <v>40</v>
      </c>
      <c r="K56" s="240">
        <f t="shared" si="20"/>
        <v>40</v>
      </c>
      <c r="L56" s="203"/>
      <c r="M56" s="198"/>
      <c r="N56" s="245"/>
      <c r="O56" s="245"/>
      <c r="P56" s="246"/>
      <c r="Q56" s="197"/>
      <c r="R56" s="198"/>
      <c r="S56" s="245"/>
      <c r="T56" s="245"/>
      <c r="U56" s="247"/>
      <c r="V56" s="197"/>
      <c r="W56" s="198"/>
      <c r="X56" s="245"/>
      <c r="Y56" s="245"/>
      <c r="Z56" s="246"/>
      <c r="AA56" s="197"/>
      <c r="AB56" s="198"/>
      <c r="AC56" s="245"/>
      <c r="AD56" s="245"/>
      <c r="AE56" s="247"/>
      <c r="AF56" s="197">
        <f t="shared" si="23"/>
        <v>3</v>
      </c>
      <c r="AG56" s="198">
        <f t="shared" si="24"/>
        <v>90</v>
      </c>
      <c r="AH56" s="245">
        <v>10</v>
      </c>
      <c r="AI56" s="245">
        <v>40</v>
      </c>
      <c r="AJ56" s="246">
        <v>40</v>
      </c>
      <c r="AK56" s="197"/>
      <c r="AL56" s="198"/>
      <c r="AM56" s="198"/>
      <c r="AN56" s="198"/>
      <c r="AO56" s="223"/>
      <c r="AP56" s="197"/>
      <c r="AQ56" s="198"/>
      <c r="AR56" s="245"/>
      <c r="AS56" s="245"/>
      <c r="AT56" s="246"/>
      <c r="AU56" s="170"/>
    </row>
    <row r="57" spans="1:47" s="388" customFormat="1" ht="22.5" customHeight="1">
      <c r="A57" s="237">
        <f t="shared" si="11"/>
        <v>42</v>
      </c>
      <c r="B57" s="243" t="s">
        <v>116</v>
      </c>
      <c r="C57" s="241">
        <v>8</v>
      </c>
      <c r="D57" s="400"/>
      <c r="E57" s="222">
        <f>F57/30</f>
        <v>3</v>
      </c>
      <c r="F57" s="206">
        <f>G57+K57</f>
        <v>90</v>
      </c>
      <c r="G57" s="206">
        <f>H57+J57</f>
        <v>40</v>
      </c>
      <c r="H57" s="239">
        <f>N57+S57+X57+AC57+AH57+AR57</f>
        <v>10</v>
      </c>
      <c r="I57" s="239"/>
      <c r="J57" s="239">
        <f>O57+T57+Y57+AD57+AI57+AS57</f>
        <v>30</v>
      </c>
      <c r="K57" s="240">
        <f>P57+U57+Z57+AE57+AJ57+AT57</f>
        <v>50</v>
      </c>
      <c r="L57" s="203"/>
      <c r="M57" s="198"/>
      <c r="N57" s="239"/>
      <c r="O57" s="239"/>
      <c r="P57" s="240"/>
      <c r="Q57" s="197"/>
      <c r="R57" s="198"/>
      <c r="S57" s="239"/>
      <c r="T57" s="239"/>
      <c r="U57" s="242"/>
      <c r="V57" s="197"/>
      <c r="W57" s="198"/>
      <c r="X57" s="239"/>
      <c r="Y57" s="239"/>
      <c r="Z57" s="240"/>
      <c r="AA57" s="197">
        <f>AB57/30</f>
        <v>3</v>
      </c>
      <c r="AB57" s="198">
        <f>AC57+AD57+AE57</f>
        <v>90</v>
      </c>
      <c r="AC57" s="239">
        <v>10</v>
      </c>
      <c r="AD57" s="239">
        <v>30</v>
      </c>
      <c r="AE57" s="242">
        <v>50</v>
      </c>
      <c r="AF57" s="197"/>
      <c r="AG57" s="198"/>
      <c r="AH57" s="239"/>
      <c r="AI57" s="239"/>
      <c r="AJ57" s="242"/>
      <c r="AK57" s="197"/>
      <c r="AL57" s="198"/>
      <c r="AM57" s="198"/>
      <c r="AN57" s="198"/>
      <c r="AO57" s="223"/>
      <c r="AP57" s="197"/>
      <c r="AQ57" s="198"/>
      <c r="AR57" s="239"/>
      <c r="AS57" s="239"/>
      <c r="AT57" s="240"/>
      <c r="AU57" s="170"/>
    </row>
    <row r="58" spans="1:47" s="388" customFormat="1" ht="36" customHeight="1">
      <c r="A58" s="237">
        <f t="shared" si="11"/>
        <v>43</v>
      </c>
      <c r="B58" s="243" t="s">
        <v>127</v>
      </c>
      <c r="C58" s="244">
        <v>10</v>
      </c>
      <c r="D58" s="402"/>
      <c r="E58" s="222">
        <f t="shared" si="12"/>
        <v>3</v>
      </c>
      <c r="F58" s="206">
        <f t="shared" si="13"/>
        <v>90</v>
      </c>
      <c r="G58" s="206">
        <f t="shared" si="14"/>
        <v>50</v>
      </c>
      <c r="H58" s="239">
        <f t="shared" si="19"/>
        <v>10</v>
      </c>
      <c r="I58" s="239"/>
      <c r="J58" s="239">
        <f t="shared" si="20"/>
        <v>40</v>
      </c>
      <c r="K58" s="240">
        <f t="shared" si="20"/>
        <v>40</v>
      </c>
      <c r="L58" s="203"/>
      <c r="M58" s="198"/>
      <c r="N58" s="245"/>
      <c r="O58" s="245"/>
      <c r="P58" s="246"/>
      <c r="Q58" s="197"/>
      <c r="R58" s="198"/>
      <c r="S58" s="245"/>
      <c r="T58" s="245"/>
      <c r="U58" s="247"/>
      <c r="V58" s="197"/>
      <c r="W58" s="198"/>
      <c r="X58" s="245"/>
      <c r="Y58" s="245"/>
      <c r="Z58" s="246"/>
      <c r="AA58" s="197"/>
      <c r="AB58" s="198"/>
      <c r="AC58" s="245"/>
      <c r="AD58" s="245"/>
      <c r="AE58" s="247"/>
      <c r="AF58" s="197">
        <f t="shared" si="23"/>
        <v>3</v>
      </c>
      <c r="AG58" s="198">
        <f t="shared" si="24"/>
        <v>90</v>
      </c>
      <c r="AH58" s="245">
        <v>10</v>
      </c>
      <c r="AI58" s="245">
        <v>40</v>
      </c>
      <c r="AJ58" s="246">
        <v>40</v>
      </c>
      <c r="AK58" s="197"/>
      <c r="AL58" s="198"/>
      <c r="AM58" s="198"/>
      <c r="AN58" s="198"/>
      <c r="AO58" s="223"/>
      <c r="AP58" s="197"/>
      <c r="AQ58" s="198"/>
      <c r="AR58" s="245"/>
      <c r="AS58" s="245"/>
      <c r="AT58" s="246"/>
      <c r="AU58" s="170"/>
    </row>
    <row r="59" spans="1:47" s="388" customFormat="1" ht="36.75" customHeight="1">
      <c r="A59" s="237">
        <f t="shared" si="11"/>
        <v>44</v>
      </c>
      <c r="B59" s="243" t="s">
        <v>128</v>
      </c>
      <c r="C59" s="241">
        <v>10</v>
      </c>
      <c r="D59" s="400"/>
      <c r="E59" s="222">
        <f t="shared" si="12"/>
        <v>3</v>
      </c>
      <c r="F59" s="206">
        <f t="shared" si="13"/>
        <v>90</v>
      </c>
      <c r="G59" s="206">
        <f t="shared" si="14"/>
        <v>30</v>
      </c>
      <c r="H59" s="239">
        <f t="shared" si="19"/>
        <v>6</v>
      </c>
      <c r="I59" s="239"/>
      <c r="J59" s="239">
        <f t="shared" si="20"/>
        <v>24</v>
      </c>
      <c r="K59" s="240">
        <f t="shared" si="20"/>
        <v>60</v>
      </c>
      <c r="L59" s="203"/>
      <c r="M59" s="198"/>
      <c r="N59" s="245"/>
      <c r="O59" s="245"/>
      <c r="P59" s="246"/>
      <c r="Q59" s="197"/>
      <c r="R59" s="198"/>
      <c r="S59" s="245"/>
      <c r="T59" s="245"/>
      <c r="U59" s="247"/>
      <c r="V59" s="197"/>
      <c r="W59" s="198"/>
      <c r="X59" s="245"/>
      <c r="Y59" s="245"/>
      <c r="Z59" s="246"/>
      <c r="AA59" s="197"/>
      <c r="AB59" s="198"/>
      <c r="AC59" s="245"/>
      <c r="AD59" s="245"/>
      <c r="AE59" s="247"/>
      <c r="AF59" s="197">
        <f t="shared" si="23"/>
        <v>3</v>
      </c>
      <c r="AG59" s="198">
        <f t="shared" si="24"/>
        <v>90</v>
      </c>
      <c r="AH59" s="245">
        <v>6</v>
      </c>
      <c r="AI59" s="245">
        <v>24</v>
      </c>
      <c r="AJ59" s="246">
        <v>60</v>
      </c>
      <c r="AK59" s="197"/>
      <c r="AL59" s="198"/>
      <c r="AM59" s="198"/>
      <c r="AN59" s="198"/>
      <c r="AO59" s="223"/>
      <c r="AP59" s="197"/>
      <c r="AQ59" s="198"/>
      <c r="AR59" s="245"/>
      <c r="AS59" s="245"/>
      <c r="AT59" s="246"/>
      <c r="AU59" s="170"/>
    </row>
    <row r="60" spans="1:47" s="388" customFormat="1" ht="36.75" customHeight="1">
      <c r="A60" s="237">
        <f t="shared" si="11"/>
        <v>45</v>
      </c>
      <c r="B60" s="243" t="s">
        <v>129</v>
      </c>
      <c r="C60" s="241">
        <v>12</v>
      </c>
      <c r="D60" s="400"/>
      <c r="E60" s="222">
        <f>F60/30</f>
        <v>4.5</v>
      </c>
      <c r="F60" s="206">
        <f>G60+K60</f>
        <v>135</v>
      </c>
      <c r="G60" s="206">
        <f>H60+J60</f>
        <v>60</v>
      </c>
      <c r="H60" s="239">
        <f>N60+S60+X60+AC60+AH60+AR60</f>
        <v>0</v>
      </c>
      <c r="I60" s="239"/>
      <c r="J60" s="239">
        <f>O60+T60+Y60+AD60+AI60+AS60</f>
        <v>60</v>
      </c>
      <c r="K60" s="240">
        <f>P60+U60+Z60+AE60+AJ60+AT60</f>
        <v>75</v>
      </c>
      <c r="L60" s="203"/>
      <c r="M60" s="198"/>
      <c r="N60" s="239"/>
      <c r="O60" s="239"/>
      <c r="P60" s="240"/>
      <c r="Q60" s="197"/>
      <c r="R60" s="198"/>
      <c r="S60" s="239"/>
      <c r="T60" s="239"/>
      <c r="U60" s="242"/>
      <c r="V60" s="197"/>
      <c r="W60" s="198"/>
      <c r="X60" s="239"/>
      <c r="Y60" s="239"/>
      <c r="Z60" s="240"/>
      <c r="AA60" s="197"/>
      <c r="AB60" s="198"/>
      <c r="AC60" s="239"/>
      <c r="AD60" s="239"/>
      <c r="AE60" s="242"/>
      <c r="AF60" s="197"/>
      <c r="AG60" s="198"/>
      <c r="AH60" s="239"/>
      <c r="AI60" s="239"/>
      <c r="AJ60" s="240"/>
      <c r="AK60" s="197"/>
      <c r="AL60" s="198"/>
      <c r="AM60" s="198"/>
      <c r="AN60" s="198"/>
      <c r="AO60" s="223"/>
      <c r="AP60" s="197">
        <f>AQ60/30</f>
        <v>4.5</v>
      </c>
      <c r="AQ60" s="198">
        <f>AR60+AS60+AT60</f>
        <v>135</v>
      </c>
      <c r="AR60" s="239"/>
      <c r="AS60" s="239">
        <v>60</v>
      </c>
      <c r="AT60" s="240">
        <v>75</v>
      </c>
      <c r="AU60" s="170"/>
    </row>
    <row r="61" spans="1:47" s="388" customFormat="1" ht="59.25" customHeight="1" thickBot="1">
      <c r="A61" s="237">
        <f t="shared" si="11"/>
        <v>46</v>
      </c>
      <c r="B61" s="412" t="s">
        <v>144</v>
      </c>
      <c r="C61" s="244" t="s">
        <v>151</v>
      </c>
      <c r="D61" s="402"/>
      <c r="E61" s="413">
        <f t="shared" si="12"/>
        <v>10</v>
      </c>
      <c r="F61" s="414">
        <f>G61+K61</f>
        <v>300</v>
      </c>
      <c r="G61" s="414">
        <f>H61+J61</f>
        <v>155</v>
      </c>
      <c r="H61" s="245">
        <f>N61+S61+X61+AC61+AH61+AR61</f>
        <v>20</v>
      </c>
      <c r="I61" s="245"/>
      <c r="J61" s="245">
        <f>O61+T61+Y61+AD61+AI61+AS61</f>
        <v>135</v>
      </c>
      <c r="K61" s="246">
        <f>P61+U61+Z61+AE61+AJ61+AT61</f>
        <v>145</v>
      </c>
      <c r="L61" s="415"/>
      <c r="M61" s="207"/>
      <c r="N61" s="245"/>
      <c r="O61" s="245"/>
      <c r="P61" s="246"/>
      <c r="Q61" s="415">
        <f>R61/30</f>
        <v>3</v>
      </c>
      <c r="R61" s="396">
        <f>S61+T61+U61</f>
        <v>90</v>
      </c>
      <c r="S61" s="245">
        <v>0</v>
      </c>
      <c r="T61" s="245">
        <v>50</v>
      </c>
      <c r="U61" s="247">
        <v>40</v>
      </c>
      <c r="V61" s="416"/>
      <c r="W61" s="207"/>
      <c r="X61" s="245"/>
      <c r="Y61" s="245"/>
      <c r="Z61" s="246"/>
      <c r="AA61" s="197">
        <f>AB61/30</f>
        <v>1</v>
      </c>
      <c r="AB61" s="207">
        <f>AC61+AD61+AE61</f>
        <v>30</v>
      </c>
      <c r="AC61" s="245">
        <v>0</v>
      </c>
      <c r="AD61" s="245">
        <v>15</v>
      </c>
      <c r="AE61" s="246">
        <v>15</v>
      </c>
      <c r="AF61" s="197">
        <f>AG61/30</f>
        <v>6</v>
      </c>
      <c r="AG61" s="207">
        <f t="shared" si="24"/>
        <v>180</v>
      </c>
      <c r="AH61" s="245">
        <v>20</v>
      </c>
      <c r="AI61" s="245">
        <v>70</v>
      </c>
      <c r="AJ61" s="246">
        <v>90</v>
      </c>
      <c r="AK61" s="416"/>
      <c r="AL61" s="207"/>
      <c r="AM61" s="207"/>
      <c r="AN61" s="207"/>
      <c r="AO61" s="417"/>
      <c r="AP61" s="416"/>
      <c r="AQ61" s="207"/>
      <c r="AR61" s="245"/>
      <c r="AS61" s="245"/>
      <c r="AT61" s="246"/>
      <c r="AU61" s="170"/>
    </row>
    <row r="62" spans="1:47" s="390" customFormat="1" ht="21.75" customHeight="1" thickBot="1">
      <c r="A62" s="593" t="s">
        <v>8</v>
      </c>
      <c r="B62" s="594"/>
      <c r="C62" s="263">
        <v>42</v>
      </c>
      <c r="D62" s="338">
        <v>3</v>
      </c>
      <c r="E62" s="254">
        <f>SUM(E30:E61)</f>
        <v>215</v>
      </c>
      <c r="F62" s="251">
        <f>SUM(F30:F61)</f>
        <v>6450</v>
      </c>
      <c r="G62" s="251">
        <f>SUM(G30:G61)</f>
        <v>3575</v>
      </c>
      <c r="H62" s="251">
        <f>SUM(H30:I61)</f>
        <v>602</v>
      </c>
      <c r="I62" s="251">
        <f aca="true" t="shared" si="25" ref="I62:AT62">SUM(I30:I61)</f>
        <v>0</v>
      </c>
      <c r="J62" s="251">
        <f t="shared" si="25"/>
        <v>2973</v>
      </c>
      <c r="K62" s="255">
        <f t="shared" si="25"/>
        <v>2875</v>
      </c>
      <c r="L62" s="250">
        <f t="shared" si="25"/>
        <v>3</v>
      </c>
      <c r="M62" s="251">
        <f t="shared" si="25"/>
        <v>90</v>
      </c>
      <c r="N62" s="251">
        <f t="shared" si="25"/>
        <v>20</v>
      </c>
      <c r="O62" s="251">
        <f t="shared" si="25"/>
        <v>20</v>
      </c>
      <c r="P62" s="253">
        <f t="shared" si="25"/>
        <v>50</v>
      </c>
      <c r="Q62" s="254">
        <f t="shared" si="25"/>
        <v>6</v>
      </c>
      <c r="R62" s="251">
        <f t="shared" si="25"/>
        <v>180</v>
      </c>
      <c r="S62" s="251">
        <f t="shared" si="25"/>
        <v>20</v>
      </c>
      <c r="T62" s="251">
        <f t="shared" si="25"/>
        <v>80</v>
      </c>
      <c r="U62" s="255">
        <f t="shared" si="25"/>
        <v>80</v>
      </c>
      <c r="V62" s="250">
        <f t="shared" si="25"/>
        <v>51</v>
      </c>
      <c r="W62" s="251">
        <f t="shared" si="25"/>
        <v>1530</v>
      </c>
      <c r="X62" s="251">
        <f t="shared" si="25"/>
        <v>260</v>
      </c>
      <c r="Y62" s="251">
        <f t="shared" si="25"/>
        <v>570</v>
      </c>
      <c r="Z62" s="251">
        <f t="shared" si="25"/>
        <v>700</v>
      </c>
      <c r="AA62" s="252">
        <f t="shared" si="25"/>
        <v>52</v>
      </c>
      <c r="AB62" s="251">
        <f t="shared" si="25"/>
        <v>1560</v>
      </c>
      <c r="AC62" s="251">
        <f t="shared" si="25"/>
        <v>156</v>
      </c>
      <c r="AD62" s="251">
        <f t="shared" si="25"/>
        <v>729</v>
      </c>
      <c r="AE62" s="253">
        <f t="shared" si="25"/>
        <v>675</v>
      </c>
      <c r="AF62" s="254">
        <f t="shared" si="25"/>
        <v>52</v>
      </c>
      <c r="AG62" s="251">
        <f t="shared" si="25"/>
        <v>1560</v>
      </c>
      <c r="AH62" s="251">
        <f t="shared" si="25"/>
        <v>146</v>
      </c>
      <c r="AI62" s="251">
        <f t="shared" si="25"/>
        <v>754</v>
      </c>
      <c r="AJ62" s="255">
        <f t="shared" si="25"/>
        <v>660</v>
      </c>
      <c r="AK62" s="256">
        <f t="shared" si="25"/>
        <v>12.5</v>
      </c>
      <c r="AL62" s="251">
        <f t="shared" si="25"/>
        <v>450</v>
      </c>
      <c r="AM62" s="251">
        <f t="shared" si="25"/>
        <v>14</v>
      </c>
      <c r="AN62" s="251">
        <f t="shared" si="25"/>
        <v>46</v>
      </c>
      <c r="AO62" s="251">
        <f t="shared" si="25"/>
        <v>390</v>
      </c>
      <c r="AP62" s="254">
        <f t="shared" si="25"/>
        <v>51</v>
      </c>
      <c r="AQ62" s="251">
        <f t="shared" si="25"/>
        <v>1530</v>
      </c>
      <c r="AR62" s="251">
        <f t="shared" si="25"/>
        <v>0</v>
      </c>
      <c r="AS62" s="251">
        <f t="shared" si="25"/>
        <v>820</v>
      </c>
      <c r="AT62" s="255">
        <f t="shared" si="25"/>
        <v>710</v>
      </c>
      <c r="AU62" s="257"/>
    </row>
    <row r="63" spans="1:47" s="388" customFormat="1" ht="27.75" customHeight="1" thickBot="1">
      <c r="A63" s="590" t="s">
        <v>136</v>
      </c>
      <c r="B63" s="590"/>
      <c r="C63" s="590"/>
      <c r="D63" s="590"/>
      <c r="E63" s="590"/>
      <c r="F63" s="590"/>
      <c r="G63" s="590"/>
      <c r="H63" s="590"/>
      <c r="I63" s="590"/>
      <c r="J63" s="590"/>
      <c r="K63" s="590"/>
      <c r="L63" s="590"/>
      <c r="M63" s="590"/>
      <c r="N63" s="590"/>
      <c r="O63" s="590"/>
      <c r="P63" s="590"/>
      <c r="Q63" s="590"/>
      <c r="R63" s="590"/>
      <c r="S63" s="590"/>
      <c r="T63" s="590"/>
      <c r="U63" s="590"/>
      <c r="V63" s="590"/>
      <c r="W63" s="590"/>
      <c r="X63" s="590"/>
      <c r="Y63" s="590"/>
      <c r="Z63" s="590"/>
      <c r="AA63" s="590"/>
      <c r="AB63" s="590"/>
      <c r="AC63" s="590"/>
      <c r="AD63" s="590"/>
      <c r="AE63" s="590"/>
      <c r="AF63" s="590"/>
      <c r="AG63" s="590"/>
      <c r="AH63" s="590"/>
      <c r="AI63" s="590"/>
      <c r="AJ63" s="590"/>
      <c r="AK63" s="590"/>
      <c r="AL63" s="590"/>
      <c r="AM63" s="590"/>
      <c r="AN63" s="590"/>
      <c r="AO63" s="590"/>
      <c r="AP63" s="590"/>
      <c r="AQ63" s="590"/>
      <c r="AR63" s="590"/>
      <c r="AS63" s="590"/>
      <c r="AT63" s="590"/>
      <c r="AU63" s="170"/>
    </row>
    <row r="64" spans="1:47" s="388" customFormat="1" ht="21.75" customHeight="1">
      <c r="A64" s="188">
        <v>47</v>
      </c>
      <c r="B64" s="427" t="s">
        <v>163</v>
      </c>
      <c r="C64" s="188"/>
      <c r="D64" s="216">
        <v>1</v>
      </c>
      <c r="E64" s="323">
        <f aca="true" t="shared" si="26" ref="E64:E75">F64/30</f>
        <v>3</v>
      </c>
      <c r="F64" s="215">
        <f aca="true" t="shared" si="27" ref="F64:F75">G64+K64</f>
        <v>90</v>
      </c>
      <c r="G64" s="215">
        <f aca="true" t="shared" si="28" ref="G64:G75">H64+J64</f>
        <v>30</v>
      </c>
      <c r="H64" s="215">
        <f>N64+S64+X64</f>
        <v>20</v>
      </c>
      <c r="I64" s="215"/>
      <c r="J64" s="215">
        <f>O64+T64+Y64</f>
        <v>10</v>
      </c>
      <c r="K64" s="216">
        <f>P64+U64+Z64</f>
        <v>60</v>
      </c>
      <c r="L64" s="193">
        <f>M64/30</f>
        <v>3</v>
      </c>
      <c r="M64" s="190">
        <v>90</v>
      </c>
      <c r="N64" s="190">
        <v>20</v>
      </c>
      <c r="O64" s="190">
        <v>10</v>
      </c>
      <c r="P64" s="324">
        <v>60</v>
      </c>
      <c r="Q64" s="189"/>
      <c r="R64" s="190"/>
      <c r="S64" s="231"/>
      <c r="T64" s="231"/>
      <c r="U64" s="232"/>
      <c r="V64" s="189"/>
      <c r="W64" s="190"/>
      <c r="X64" s="231"/>
      <c r="Y64" s="231"/>
      <c r="Z64" s="232"/>
      <c r="AA64" s="193"/>
      <c r="AB64" s="190"/>
      <c r="AC64" s="231"/>
      <c r="AD64" s="231"/>
      <c r="AE64" s="403"/>
      <c r="AF64" s="189"/>
      <c r="AG64" s="190"/>
      <c r="AH64" s="231"/>
      <c r="AI64" s="231"/>
      <c r="AJ64" s="232"/>
      <c r="AK64" s="436"/>
      <c r="AL64" s="190"/>
      <c r="AM64" s="194"/>
      <c r="AN64" s="194"/>
      <c r="AO64" s="194"/>
      <c r="AP64" s="405"/>
      <c r="AQ64" s="190"/>
      <c r="AR64" s="231"/>
      <c r="AS64" s="231"/>
      <c r="AT64" s="232"/>
      <c r="AU64" s="170"/>
    </row>
    <row r="65" spans="1:47" s="388" customFormat="1" ht="21.75" customHeight="1">
      <c r="A65" s="196">
        <f>A64+1</f>
        <v>48</v>
      </c>
      <c r="B65" s="243" t="s">
        <v>164</v>
      </c>
      <c r="C65" s="196"/>
      <c r="D65" s="326">
        <v>1</v>
      </c>
      <c r="E65" s="222">
        <f t="shared" si="26"/>
        <v>4</v>
      </c>
      <c r="F65" s="206">
        <f t="shared" si="27"/>
        <v>120</v>
      </c>
      <c r="G65" s="206">
        <f t="shared" si="28"/>
        <v>20</v>
      </c>
      <c r="H65" s="206">
        <f>N65+S65+X65</f>
        <v>10</v>
      </c>
      <c r="I65" s="206"/>
      <c r="J65" s="206">
        <f>O65+T65+Y65</f>
        <v>10</v>
      </c>
      <c r="K65" s="219">
        <f>P65+U65+Z65</f>
        <v>100</v>
      </c>
      <c r="L65" s="197">
        <f>M65/30</f>
        <v>4</v>
      </c>
      <c r="M65" s="396">
        <f>N65+O65+P65</f>
        <v>120</v>
      </c>
      <c r="N65" s="201">
        <v>10</v>
      </c>
      <c r="O65" s="201">
        <v>10</v>
      </c>
      <c r="P65" s="426">
        <v>100</v>
      </c>
      <c r="Q65" s="197"/>
      <c r="R65" s="198"/>
      <c r="S65" s="239"/>
      <c r="T65" s="239"/>
      <c r="U65" s="240"/>
      <c r="V65" s="197"/>
      <c r="W65" s="198"/>
      <c r="X65" s="239"/>
      <c r="Y65" s="239"/>
      <c r="Z65" s="240"/>
      <c r="AA65" s="203"/>
      <c r="AB65" s="198"/>
      <c r="AC65" s="239"/>
      <c r="AD65" s="239"/>
      <c r="AE65" s="242"/>
      <c r="AF65" s="197"/>
      <c r="AG65" s="198"/>
      <c r="AH65" s="239"/>
      <c r="AI65" s="239"/>
      <c r="AJ65" s="240"/>
      <c r="AK65" s="435"/>
      <c r="AL65" s="198"/>
      <c r="AM65" s="204"/>
      <c r="AN65" s="204"/>
      <c r="AO65" s="204"/>
      <c r="AP65" s="425"/>
      <c r="AQ65" s="198"/>
      <c r="AR65" s="239"/>
      <c r="AS65" s="239"/>
      <c r="AT65" s="240"/>
      <c r="AU65" s="170"/>
    </row>
    <row r="66" spans="1:47" s="388" customFormat="1" ht="21.75" customHeight="1">
      <c r="A66" s="196">
        <f aca="true" t="shared" si="29" ref="A66:A74">A65+1</f>
        <v>49</v>
      </c>
      <c r="B66" s="428" t="s">
        <v>167</v>
      </c>
      <c r="C66" s="238">
        <v>4</v>
      </c>
      <c r="D66" s="236"/>
      <c r="E66" s="406">
        <f t="shared" si="26"/>
        <v>3</v>
      </c>
      <c r="F66" s="407">
        <f t="shared" si="27"/>
        <v>90</v>
      </c>
      <c r="G66" s="407">
        <f t="shared" si="28"/>
        <v>40</v>
      </c>
      <c r="H66" s="233">
        <f>N66+S66+X66+AC66+AH66+AR66</f>
        <v>10</v>
      </c>
      <c r="I66" s="233"/>
      <c r="J66" s="233">
        <f>O66+T66+Y66+AD66+AI66+AS66</f>
        <v>30</v>
      </c>
      <c r="K66" s="236">
        <f>P66+U66+Z66+AE66+AJ66+AT66</f>
        <v>50</v>
      </c>
      <c r="L66" s="408"/>
      <c r="M66" s="396"/>
      <c r="N66" s="233"/>
      <c r="O66" s="233"/>
      <c r="P66" s="234"/>
      <c r="Q66" s="235">
        <f>R66/30</f>
        <v>3</v>
      </c>
      <c r="R66" s="396">
        <f>S66+T66+U66</f>
        <v>90</v>
      </c>
      <c r="S66" s="233">
        <v>10</v>
      </c>
      <c r="T66" s="233">
        <v>30</v>
      </c>
      <c r="U66" s="236">
        <v>50</v>
      </c>
      <c r="V66" s="235"/>
      <c r="W66" s="396"/>
      <c r="X66" s="233"/>
      <c r="Y66" s="233"/>
      <c r="Z66" s="236"/>
      <c r="AA66" s="408"/>
      <c r="AB66" s="396"/>
      <c r="AC66" s="233"/>
      <c r="AD66" s="233"/>
      <c r="AE66" s="234"/>
      <c r="AF66" s="235"/>
      <c r="AG66" s="396"/>
      <c r="AH66" s="233"/>
      <c r="AI66" s="233"/>
      <c r="AJ66" s="236"/>
      <c r="AK66" s="408"/>
      <c r="AL66" s="396"/>
      <c r="AM66" s="409"/>
      <c r="AN66" s="409"/>
      <c r="AO66" s="410"/>
      <c r="AP66" s="235"/>
      <c r="AQ66" s="396"/>
      <c r="AR66" s="233"/>
      <c r="AS66" s="233"/>
      <c r="AT66" s="236"/>
      <c r="AU66" s="170"/>
    </row>
    <row r="67" spans="1:47" s="388" customFormat="1" ht="21.75" customHeight="1">
      <c r="A67" s="196">
        <f t="shared" si="29"/>
        <v>50</v>
      </c>
      <c r="B67" s="428" t="s">
        <v>168</v>
      </c>
      <c r="C67" s="238"/>
      <c r="D67" s="236">
        <v>4</v>
      </c>
      <c r="E67" s="406">
        <f t="shared" si="26"/>
        <v>3</v>
      </c>
      <c r="F67" s="407">
        <f t="shared" si="27"/>
        <v>90</v>
      </c>
      <c r="G67" s="407">
        <f t="shared" si="28"/>
        <v>30</v>
      </c>
      <c r="H67" s="233">
        <f>N67+S67+X67+AC67+AH67+AR67</f>
        <v>10</v>
      </c>
      <c r="I67" s="233"/>
      <c r="J67" s="233">
        <f>O67+T67+Y67+AD67+AI67+AS67</f>
        <v>20</v>
      </c>
      <c r="K67" s="236">
        <f>P67+U67+Z67+AE67+AJ67+AT67</f>
        <v>60</v>
      </c>
      <c r="L67" s="408"/>
      <c r="M67" s="396"/>
      <c r="N67" s="233"/>
      <c r="O67" s="233"/>
      <c r="P67" s="234"/>
      <c r="Q67" s="235">
        <f>R67/30</f>
        <v>3</v>
      </c>
      <c r="R67" s="396">
        <f>S67+T67+U67</f>
        <v>90</v>
      </c>
      <c r="S67" s="233">
        <v>10</v>
      </c>
      <c r="T67" s="233">
        <v>20</v>
      </c>
      <c r="U67" s="236">
        <v>60</v>
      </c>
      <c r="V67" s="235"/>
      <c r="W67" s="396"/>
      <c r="X67" s="233"/>
      <c r="Y67" s="233"/>
      <c r="Z67" s="236"/>
      <c r="AA67" s="408"/>
      <c r="AB67" s="396"/>
      <c r="AC67" s="233"/>
      <c r="AD67" s="233"/>
      <c r="AE67" s="234"/>
      <c r="AF67" s="235"/>
      <c r="AG67" s="396"/>
      <c r="AH67" s="233"/>
      <c r="AI67" s="233"/>
      <c r="AJ67" s="236"/>
      <c r="AK67" s="408"/>
      <c r="AL67" s="396"/>
      <c r="AM67" s="409"/>
      <c r="AN67" s="409"/>
      <c r="AO67" s="410"/>
      <c r="AP67" s="235"/>
      <c r="AQ67" s="396"/>
      <c r="AR67" s="233"/>
      <c r="AS67" s="233"/>
      <c r="AT67" s="236"/>
      <c r="AU67" s="170"/>
    </row>
    <row r="68" spans="1:46" s="217" customFormat="1" ht="24" customHeight="1">
      <c r="A68" s="196">
        <f t="shared" si="29"/>
        <v>51</v>
      </c>
      <c r="B68" s="430" t="s">
        <v>169</v>
      </c>
      <c r="C68" s="196"/>
      <c r="D68" s="218">
        <v>3</v>
      </c>
      <c r="E68" s="197">
        <f t="shared" si="26"/>
        <v>3.5</v>
      </c>
      <c r="F68" s="206">
        <f t="shared" si="27"/>
        <v>105</v>
      </c>
      <c r="G68" s="206">
        <f t="shared" si="28"/>
        <v>50</v>
      </c>
      <c r="H68" s="206">
        <f>N68+S68+X68+AC68+AH68</f>
        <v>10</v>
      </c>
      <c r="I68" s="206"/>
      <c r="J68" s="206">
        <f aca="true" t="shared" si="30" ref="J68:K72">O68+T68+Y68+AD68+AI68</f>
        <v>40</v>
      </c>
      <c r="K68" s="219">
        <f t="shared" si="30"/>
        <v>55</v>
      </c>
      <c r="L68" s="197"/>
      <c r="M68" s="198"/>
      <c r="N68" s="206"/>
      <c r="O68" s="206"/>
      <c r="P68" s="325"/>
      <c r="Q68" s="197">
        <f>R68/30</f>
        <v>3.5</v>
      </c>
      <c r="R68" s="198">
        <f>S68+T68+U68</f>
        <v>105</v>
      </c>
      <c r="S68" s="206">
        <v>10</v>
      </c>
      <c r="T68" s="206">
        <v>40</v>
      </c>
      <c r="U68" s="223">
        <v>55</v>
      </c>
      <c r="V68" s="197"/>
      <c r="W68" s="198"/>
      <c r="X68" s="206"/>
      <c r="Y68" s="206"/>
      <c r="Z68" s="219"/>
      <c r="AA68" s="203"/>
      <c r="AB68" s="198"/>
      <c r="AC68" s="206"/>
      <c r="AD68" s="206"/>
      <c r="AE68" s="218"/>
      <c r="AF68" s="197"/>
      <c r="AG68" s="198"/>
      <c r="AH68" s="206"/>
      <c r="AI68" s="206"/>
      <c r="AJ68" s="219"/>
      <c r="AK68" s="203"/>
      <c r="AL68" s="198"/>
      <c r="AM68" s="220"/>
      <c r="AN68" s="220"/>
      <c r="AO68" s="221"/>
      <c r="AP68" s="197"/>
      <c r="AQ68" s="198"/>
      <c r="AR68" s="206"/>
      <c r="AS68" s="206"/>
      <c r="AT68" s="219"/>
    </row>
    <row r="69" spans="1:46" s="217" customFormat="1" ht="24" customHeight="1">
      <c r="A69" s="196">
        <f t="shared" si="29"/>
        <v>52</v>
      </c>
      <c r="B69" s="430" t="s">
        <v>170</v>
      </c>
      <c r="C69" s="196"/>
      <c r="D69" s="218">
        <v>4</v>
      </c>
      <c r="E69" s="197">
        <f t="shared" si="26"/>
        <v>4</v>
      </c>
      <c r="F69" s="206">
        <f t="shared" si="27"/>
        <v>120</v>
      </c>
      <c r="G69" s="206">
        <f t="shared" si="28"/>
        <v>20</v>
      </c>
      <c r="H69" s="206">
        <f>N69+S69+X69+AC69+AH69</f>
        <v>10</v>
      </c>
      <c r="I69" s="206"/>
      <c r="J69" s="206">
        <f t="shared" si="30"/>
        <v>10</v>
      </c>
      <c r="K69" s="219">
        <f t="shared" si="30"/>
        <v>100</v>
      </c>
      <c r="L69" s="197"/>
      <c r="M69" s="198"/>
      <c r="N69" s="206"/>
      <c r="O69" s="206"/>
      <c r="P69" s="325"/>
      <c r="Q69" s="197">
        <f>R69/30</f>
        <v>4</v>
      </c>
      <c r="R69" s="198">
        <f>S69+T69+U69</f>
        <v>120</v>
      </c>
      <c r="S69" s="206">
        <v>10</v>
      </c>
      <c r="T69" s="206">
        <v>10</v>
      </c>
      <c r="U69" s="223">
        <v>100</v>
      </c>
      <c r="V69" s="197"/>
      <c r="W69" s="198"/>
      <c r="X69" s="206"/>
      <c r="Y69" s="206"/>
      <c r="Z69" s="219"/>
      <c r="AA69" s="203"/>
      <c r="AB69" s="198"/>
      <c r="AC69" s="206"/>
      <c r="AD69" s="206"/>
      <c r="AE69" s="218"/>
      <c r="AF69" s="197"/>
      <c r="AG69" s="198"/>
      <c r="AH69" s="206"/>
      <c r="AI69" s="206"/>
      <c r="AJ69" s="219"/>
      <c r="AK69" s="203"/>
      <c r="AL69" s="198"/>
      <c r="AM69" s="220"/>
      <c r="AN69" s="220"/>
      <c r="AO69" s="221"/>
      <c r="AP69" s="197"/>
      <c r="AQ69" s="198"/>
      <c r="AR69" s="206"/>
      <c r="AS69" s="206"/>
      <c r="AT69" s="219"/>
    </row>
    <row r="70" spans="1:46" s="217" customFormat="1" ht="24" customHeight="1">
      <c r="A70" s="196">
        <f t="shared" si="29"/>
        <v>53</v>
      </c>
      <c r="B70" s="430" t="s">
        <v>174</v>
      </c>
      <c r="C70" s="196"/>
      <c r="D70" s="218">
        <v>3</v>
      </c>
      <c r="E70" s="197">
        <f t="shared" si="26"/>
        <v>3</v>
      </c>
      <c r="F70" s="206">
        <f t="shared" si="27"/>
        <v>90</v>
      </c>
      <c r="G70" s="206">
        <f t="shared" si="28"/>
        <v>20</v>
      </c>
      <c r="H70" s="206">
        <f>N70+S70+X70+AC70+AH70</f>
        <v>10</v>
      </c>
      <c r="I70" s="206"/>
      <c r="J70" s="206">
        <f t="shared" si="30"/>
        <v>10</v>
      </c>
      <c r="K70" s="219">
        <f t="shared" si="30"/>
        <v>70</v>
      </c>
      <c r="L70" s="197"/>
      <c r="M70" s="198"/>
      <c r="N70" s="206"/>
      <c r="O70" s="206"/>
      <c r="P70" s="325"/>
      <c r="Q70" s="197"/>
      <c r="R70" s="198"/>
      <c r="S70" s="206"/>
      <c r="T70" s="206"/>
      <c r="U70" s="223"/>
      <c r="V70" s="197">
        <f>W70/30</f>
        <v>3</v>
      </c>
      <c r="W70" s="198">
        <f>X70+Y70+Z70</f>
        <v>90</v>
      </c>
      <c r="X70" s="206">
        <v>10</v>
      </c>
      <c r="Y70" s="206">
        <v>10</v>
      </c>
      <c r="Z70" s="223">
        <v>70</v>
      </c>
      <c r="AA70" s="203"/>
      <c r="AB70" s="198"/>
      <c r="AC70" s="206"/>
      <c r="AD70" s="206"/>
      <c r="AE70" s="218"/>
      <c r="AF70" s="197"/>
      <c r="AG70" s="198"/>
      <c r="AH70" s="206"/>
      <c r="AI70" s="206"/>
      <c r="AJ70" s="219"/>
      <c r="AK70" s="203"/>
      <c r="AL70" s="198"/>
      <c r="AM70" s="220"/>
      <c r="AN70" s="220"/>
      <c r="AO70" s="221"/>
      <c r="AP70" s="197"/>
      <c r="AQ70" s="198"/>
      <c r="AR70" s="206"/>
      <c r="AS70" s="206"/>
      <c r="AT70" s="219"/>
    </row>
    <row r="71" spans="1:46" s="217" customFormat="1" ht="24" customHeight="1">
      <c r="A71" s="196">
        <f t="shared" si="29"/>
        <v>54</v>
      </c>
      <c r="B71" s="430" t="s">
        <v>175</v>
      </c>
      <c r="C71" s="196"/>
      <c r="D71" s="218">
        <v>8</v>
      </c>
      <c r="E71" s="197">
        <f t="shared" si="26"/>
        <v>3</v>
      </c>
      <c r="F71" s="206">
        <f t="shared" si="27"/>
        <v>90</v>
      </c>
      <c r="G71" s="206">
        <f t="shared" si="28"/>
        <v>20</v>
      </c>
      <c r="H71" s="206">
        <f>N71+S71+X71+AC71+AH71</f>
        <v>0</v>
      </c>
      <c r="I71" s="206"/>
      <c r="J71" s="206">
        <f t="shared" si="30"/>
        <v>20</v>
      </c>
      <c r="K71" s="219">
        <f t="shared" si="30"/>
        <v>70</v>
      </c>
      <c r="L71" s="197"/>
      <c r="M71" s="198"/>
      <c r="N71" s="206"/>
      <c r="O71" s="206"/>
      <c r="P71" s="325"/>
      <c r="Q71" s="197"/>
      <c r="R71" s="198"/>
      <c r="S71" s="206"/>
      <c r="T71" s="206"/>
      <c r="U71" s="223"/>
      <c r="V71" s="197"/>
      <c r="W71" s="198"/>
      <c r="X71" s="206"/>
      <c r="Y71" s="206"/>
      <c r="Z71" s="223"/>
      <c r="AA71" s="203">
        <f>AB71/30</f>
        <v>3</v>
      </c>
      <c r="AB71" s="198">
        <f>AC71+AD71+AE71</f>
        <v>90</v>
      </c>
      <c r="AC71" s="206">
        <v>0</v>
      </c>
      <c r="AD71" s="206">
        <v>20</v>
      </c>
      <c r="AE71" s="325">
        <v>70</v>
      </c>
      <c r="AF71" s="197"/>
      <c r="AG71" s="198"/>
      <c r="AH71" s="206"/>
      <c r="AI71" s="206"/>
      <c r="AJ71" s="219"/>
      <c r="AK71" s="203"/>
      <c r="AL71" s="198"/>
      <c r="AM71" s="220"/>
      <c r="AN71" s="220"/>
      <c r="AO71" s="221"/>
      <c r="AP71" s="197"/>
      <c r="AQ71" s="198"/>
      <c r="AR71" s="206"/>
      <c r="AS71" s="206"/>
      <c r="AT71" s="219"/>
    </row>
    <row r="72" spans="1:46" s="217" customFormat="1" ht="24" customHeight="1">
      <c r="A72" s="196">
        <f t="shared" si="29"/>
        <v>55</v>
      </c>
      <c r="B72" s="430" t="s">
        <v>176</v>
      </c>
      <c r="C72" s="196"/>
      <c r="D72" s="218">
        <v>10</v>
      </c>
      <c r="E72" s="197">
        <f t="shared" si="26"/>
        <v>3</v>
      </c>
      <c r="F72" s="206">
        <f t="shared" si="27"/>
        <v>90</v>
      </c>
      <c r="G72" s="206">
        <f t="shared" si="28"/>
        <v>20</v>
      </c>
      <c r="H72" s="206">
        <f>N72+S72+X72+AC72+AH72</f>
        <v>0</v>
      </c>
      <c r="I72" s="206"/>
      <c r="J72" s="206">
        <f t="shared" si="30"/>
        <v>20</v>
      </c>
      <c r="K72" s="219">
        <f t="shared" si="30"/>
        <v>70</v>
      </c>
      <c r="L72" s="197"/>
      <c r="M72" s="198"/>
      <c r="N72" s="206"/>
      <c r="O72" s="206"/>
      <c r="P72" s="325"/>
      <c r="Q72" s="197"/>
      <c r="R72" s="198"/>
      <c r="S72" s="206"/>
      <c r="T72" s="206"/>
      <c r="U72" s="223"/>
      <c r="V72" s="197"/>
      <c r="W72" s="198"/>
      <c r="X72" s="206"/>
      <c r="Y72" s="206"/>
      <c r="Z72" s="223"/>
      <c r="AA72" s="203"/>
      <c r="AB72" s="198"/>
      <c r="AC72" s="206"/>
      <c r="AD72" s="206"/>
      <c r="AE72" s="325"/>
      <c r="AF72" s="197">
        <f>AG72/30</f>
        <v>3</v>
      </c>
      <c r="AG72" s="198">
        <f>AH72+AI72+AJ72</f>
        <v>90</v>
      </c>
      <c r="AH72" s="206">
        <v>0</v>
      </c>
      <c r="AI72" s="206">
        <v>20</v>
      </c>
      <c r="AJ72" s="223">
        <v>70</v>
      </c>
      <c r="AK72" s="203"/>
      <c r="AL72" s="198"/>
      <c r="AM72" s="220"/>
      <c r="AN72" s="220"/>
      <c r="AO72" s="221"/>
      <c r="AP72" s="197"/>
      <c r="AQ72" s="198"/>
      <c r="AR72" s="206"/>
      <c r="AS72" s="206"/>
      <c r="AT72" s="219"/>
    </row>
    <row r="73" spans="1:46" s="217" customFormat="1" ht="24" customHeight="1">
      <c r="A73" s="196">
        <f t="shared" si="29"/>
        <v>56</v>
      </c>
      <c r="B73" s="430" t="s">
        <v>177</v>
      </c>
      <c r="C73" s="196"/>
      <c r="D73" s="218">
        <v>12</v>
      </c>
      <c r="E73" s="222">
        <f t="shared" si="26"/>
        <v>3</v>
      </c>
      <c r="F73" s="206">
        <f t="shared" si="27"/>
        <v>90</v>
      </c>
      <c r="G73" s="206">
        <f t="shared" si="28"/>
        <v>30</v>
      </c>
      <c r="H73" s="239">
        <f>N73+S73+X73+AC73+AH73+AR73</f>
        <v>0</v>
      </c>
      <c r="I73" s="239"/>
      <c r="J73" s="239">
        <f aca="true" t="shared" si="31" ref="J73:K75">O73+T73+Y73+AD73+AI73+AS73</f>
        <v>30</v>
      </c>
      <c r="K73" s="240">
        <f t="shared" si="31"/>
        <v>60</v>
      </c>
      <c r="L73" s="197"/>
      <c r="M73" s="198"/>
      <c r="N73" s="206"/>
      <c r="O73" s="206"/>
      <c r="P73" s="325"/>
      <c r="Q73" s="197"/>
      <c r="R73" s="198"/>
      <c r="S73" s="206"/>
      <c r="T73" s="206"/>
      <c r="U73" s="223"/>
      <c r="V73" s="197"/>
      <c r="W73" s="198"/>
      <c r="X73" s="206"/>
      <c r="Y73" s="206"/>
      <c r="Z73" s="223"/>
      <c r="AA73" s="203"/>
      <c r="AB73" s="198"/>
      <c r="AC73" s="206"/>
      <c r="AD73" s="206"/>
      <c r="AE73" s="325"/>
      <c r="AF73" s="197"/>
      <c r="AG73" s="198"/>
      <c r="AH73" s="206"/>
      <c r="AI73" s="206"/>
      <c r="AJ73" s="223"/>
      <c r="AK73" s="203"/>
      <c r="AL73" s="198"/>
      <c r="AM73" s="220"/>
      <c r="AN73" s="220"/>
      <c r="AO73" s="221"/>
      <c r="AP73" s="203">
        <f>AQ73/30</f>
        <v>3</v>
      </c>
      <c r="AQ73" s="198">
        <f>AR73+AS73+AT73</f>
        <v>90</v>
      </c>
      <c r="AR73" s="206">
        <v>0</v>
      </c>
      <c r="AS73" s="206">
        <v>30</v>
      </c>
      <c r="AT73" s="223">
        <v>60</v>
      </c>
    </row>
    <row r="74" spans="1:46" s="217" customFormat="1" ht="24" customHeight="1">
      <c r="A74" s="196">
        <f t="shared" si="29"/>
        <v>57</v>
      </c>
      <c r="B74" s="430" t="s">
        <v>178</v>
      </c>
      <c r="C74" s="196"/>
      <c r="D74" s="218">
        <v>12</v>
      </c>
      <c r="E74" s="222">
        <f t="shared" si="26"/>
        <v>3</v>
      </c>
      <c r="F74" s="206">
        <f t="shared" si="27"/>
        <v>90</v>
      </c>
      <c r="G74" s="206">
        <f t="shared" si="28"/>
        <v>30</v>
      </c>
      <c r="H74" s="239">
        <f>N74+S74+X74+AC74+AH74+AR74</f>
        <v>0</v>
      </c>
      <c r="I74" s="239"/>
      <c r="J74" s="239">
        <f t="shared" si="31"/>
        <v>30</v>
      </c>
      <c r="K74" s="240">
        <f t="shared" si="31"/>
        <v>60</v>
      </c>
      <c r="L74" s="197"/>
      <c r="M74" s="198"/>
      <c r="N74" s="206"/>
      <c r="O74" s="206"/>
      <c r="P74" s="325"/>
      <c r="Q74" s="197"/>
      <c r="R74" s="198"/>
      <c r="S74" s="206"/>
      <c r="T74" s="206"/>
      <c r="U74" s="223"/>
      <c r="V74" s="197"/>
      <c r="W74" s="198"/>
      <c r="X74" s="206"/>
      <c r="Y74" s="206"/>
      <c r="Z74" s="223"/>
      <c r="AA74" s="203"/>
      <c r="AB74" s="198"/>
      <c r="AC74" s="206"/>
      <c r="AD74" s="206"/>
      <c r="AE74" s="325"/>
      <c r="AF74" s="197"/>
      <c r="AG74" s="198"/>
      <c r="AH74" s="206"/>
      <c r="AI74" s="206"/>
      <c r="AJ74" s="223"/>
      <c r="AK74" s="203"/>
      <c r="AL74" s="198"/>
      <c r="AM74" s="220"/>
      <c r="AN74" s="220"/>
      <c r="AO74" s="221"/>
      <c r="AP74" s="203">
        <f>AQ74/30</f>
        <v>3</v>
      </c>
      <c r="AQ74" s="198">
        <f>AR74+AS74+AT74</f>
        <v>90</v>
      </c>
      <c r="AR74" s="206">
        <v>0</v>
      </c>
      <c r="AS74" s="206">
        <v>30</v>
      </c>
      <c r="AT74" s="223">
        <v>60</v>
      </c>
    </row>
    <row r="75" spans="1:46" s="217" customFormat="1" ht="24" customHeight="1" thickBot="1">
      <c r="A75" s="438">
        <f>A74+1</f>
        <v>58</v>
      </c>
      <c r="B75" s="439" t="s">
        <v>179</v>
      </c>
      <c r="C75" s="438"/>
      <c r="D75" s="440">
        <v>12</v>
      </c>
      <c r="E75" s="222">
        <f t="shared" si="26"/>
        <v>3</v>
      </c>
      <c r="F75" s="206">
        <f t="shared" si="27"/>
        <v>90</v>
      </c>
      <c r="G75" s="206">
        <f t="shared" si="28"/>
        <v>30</v>
      </c>
      <c r="H75" s="239">
        <f>N75+S75+X75+AC75+AH75+AR75</f>
        <v>0</v>
      </c>
      <c r="I75" s="239"/>
      <c r="J75" s="239">
        <f t="shared" si="31"/>
        <v>30</v>
      </c>
      <c r="K75" s="240">
        <f t="shared" si="31"/>
        <v>60</v>
      </c>
      <c r="L75" s="197"/>
      <c r="M75" s="198"/>
      <c r="N75" s="206"/>
      <c r="O75" s="206"/>
      <c r="P75" s="325"/>
      <c r="Q75" s="197"/>
      <c r="R75" s="198"/>
      <c r="S75" s="206"/>
      <c r="T75" s="206"/>
      <c r="U75" s="223"/>
      <c r="V75" s="197"/>
      <c r="W75" s="198"/>
      <c r="X75" s="206"/>
      <c r="Y75" s="206"/>
      <c r="Z75" s="223"/>
      <c r="AA75" s="203"/>
      <c r="AB75" s="198"/>
      <c r="AC75" s="206"/>
      <c r="AD75" s="206"/>
      <c r="AE75" s="325"/>
      <c r="AF75" s="197"/>
      <c r="AG75" s="198"/>
      <c r="AH75" s="206"/>
      <c r="AI75" s="206"/>
      <c r="AJ75" s="223"/>
      <c r="AK75" s="203"/>
      <c r="AL75" s="198"/>
      <c r="AM75" s="220"/>
      <c r="AN75" s="220"/>
      <c r="AO75" s="221"/>
      <c r="AP75" s="203">
        <f>AQ75/30</f>
        <v>3</v>
      </c>
      <c r="AQ75" s="198">
        <f>AR75+AS75+AT75</f>
        <v>90</v>
      </c>
      <c r="AR75" s="206">
        <v>0</v>
      </c>
      <c r="AS75" s="206">
        <v>30</v>
      </c>
      <c r="AT75" s="223">
        <v>60</v>
      </c>
    </row>
    <row r="76" spans="1:47" s="390" customFormat="1" ht="27.75" customHeight="1" thickBot="1">
      <c r="A76" s="593" t="s">
        <v>8</v>
      </c>
      <c r="B76" s="595"/>
      <c r="C76" s="248">
        <v>1</v>
      </c>
      <c r="D76" s="260">
        <v>11</v>
      </c>
      <c r="E76" s="229">
        <f>SUM(E64:E75)</f>
        <v>38.5</v>
      </c>
      <c r="F76" s="208">
        <f>SUM(F64:F75)</f>
        <v>1155</v>
      </c>
      <c r="G76" s="208">
        <f>SUM(G64:G75)</f>
        <v>340</v>
      </c>
      <c r="H76" s="208">
        <f>SUM(H64:H75)</f>
        <v>80</v>
      </c>
      <c r="I76" s="424">
        <f>SUM(I64:I64)</f>
        <v>0</v>
      </c>
      <c r="J76" s="208">
        <f aca="true" t="shared" si="32" ref="J76:AJ76">SUM(J64:J75)</f>
        <v>260</v>
      </c>
      <c r="K76" s="208">
        <f t="shared" si="32"/>
        <v>815</v>
      </c>
      <c r="L76" s="229">
        <f t="shared" si="32"/>
        <v>7</v>
      </c>
      <c r="M76" s="208">
        <f t="shared" si="32"/>
        <v>210</v>
      </c>
      <c r="N76" s="208">
        <f t="shared" si="32"/>
        <v>30</v>
      </c>
      <c r="O76" s="208">
        <f t="shared" si="32"/>
        <v>20</v>
      </c>
      <c r="P76" s="208">
        <f t="shared" si="32"/>
        <v>160</v>
      </c>
      <c r="Q76" s="229">
        <f t="shared" si="32"/>
        <v>13.5</v>
      </c>
      <c r="R76" s="208">
        <f t="shared" si="32"/>
        <v>405</v>
      </c>
      <c r="S76" s="208">
        <f t="shared" si="32"/>
        <v>40</v>
      </c>
      <c r="T76" s="208">
        <f t="shared" si="32"/>
        <v>100</v>
      </c>
      <c r="U76" s="208">
        <f t="shared" si="32"/>
        <v>265</v>
      </c>
      <c r="V76" s="229">
        <f t="shared" si="32"/>
        <v>3</v>
      </c>
      <c r="W76" s="208">
        <f t="shared" si="32"/>
        <v>90</v>
      </c>
      <c r="X76" s="208">
        <f t="shared" si="32"/>
        <v>10</v>
      </c>
      <c r="Y76" s="208">
        <f t="shared" si="32"/>
        <v>10</v>
      </c>
      <c r="Z76" s="208">
        <f t="shared" si="32"/>
        <v>70</v>
      </c>
      <c r="AA76" s="229">
        <f t="shared" si="32"/>
        <v>3</v>
      </c>
      <c r="AB76" s="208">
        <f t="shared" si="32"/>
        <v>90</v>
      </c>
      <c r="AC76" s="208">
        <f t="shared" si="32"/>
        <v>0</v>
      </c>
      <c r="AD76" s="208">
        <f t="shared" si="32"/>
        <v>20</v>
      </c>
      <c r="AE76" s="208">
        <f t="shared" si="32"/>
        <v>70</v>
      </c>
      <c r="AF76" s="229">
        <f t="shared" si="32"/>
        <v>3</v>
      </c>
      <c r="AG76" s="208">
        <f t="shared" si="32"/>
        <v>90</v>
      </c>
      <c r="AH76" s="208">
        <f t="shared" si="32"/>
        <v>0</v>
      </c>
      <c r="AI76" s="208">
        <f t="shared" si="32"/>
        <v>20</v>
      </c>
      <c r="AJ76" s="208">
        <f t="shared" si="32"/>
        <v>70</v>
      </c>
      <c r="AK76" s="437">
        <f>SUM(AK64:AK64)</f>
        <v>0</v>
      </c>
      <c r="AL76" s="424">
        <f>SUM(AL64:AL64)</f>
        <v>0</v>
      </c>
      <c r="AM76" s="424">
        <f>SUM(AM64:AM64)</f>
        <v>0</v>
      </c>
      <c r="AN76" s="424">
        <f>SUM(AN64:AN64)</f>
        <v>0</v>
      </c>
      <c r="AO76" s="424">
        <f>SUM(AO64:AO64)</f>
        <v>0</v>
      </c>
      <c r="AP76" s="229">
        <f>SUM(AP64:AP75)</f>
        <v>9</v>
      </c>
      <c r="AQ76" s="208">
        <f>SUM(AQ64:AQ75)</f>
        <v>270</v>
      </c>
      <c r="AR76" s="208">
        <f>SUM(AR64:AR75)</f>
        <v>0</v>
      </c>
      <c r="AS76" s="208">
        <f>SUM(AS64:AS75)</f>
        <v>90</v>
      </c>
      <c r="AT76" s="208">
        <f>SUM(AT64:AT75)</f>
        <v>180</v>
      </c>
      <c r="AU76" s="257"/>
    </row>
    <row r="77" spans="1:47" s="390" customFormat="1" ht="27.75" customHeight="1" thickBot="1">
      <c r="A77" s="589" t="s">
        <v>166</v>
      </c>
      <c r="B77" s="589"/>
      <c r="C77" s="589"/>
      <c r="D77" s="589"/>
      <c r="E77" s="589"/>
      <c r="F77" s="589"/>
      <c r="G77" s="589"/>
      <c r="H77" s="589"/>
      <c r="I77" s="589"/>
      <c r="J77" s="589"/>
      <c r="K77" s="589"/>
      <c r="L77" s="589"/>
      <c r="M77" s="589"/>
      <c r="N77" s="589"/>
      <c r="O77" s="589"/>
      <c r="P77" s="589"/>
      <c r="Q77" s="589"/>
      <c r="R77" s="589"/>
      <c r="S77" s="589"/>
      <c r="T77" s="589"/>
      <c r="U77" s="589"/>
      <c r="V77" s="589"/>
      <c r="W77" s="589"/>
      <c r="X77" s="589"/>
      <c r="Y77" s="589"/>
      <c r="Z77" s="589"/>
      <c r="AA77" s="589"/>
      <c r="AB77" s="589"/>
      <c r="AC77" s="589"/>
      <c r="AD77" s="589"/>
      <c r="AE77" s="589"/>
      <c r="AF77" s="589"/>
      <c r="AG77" s="589"/>
      <c r="AH77" s="589"/>
      <c r="AI77" s="589"/>
      <c r="AJ77" s="589"/>
      <c r="AK77" s="589"/>
      <c r="AL77" s="589"/>
      <c r="AM77" s="589"/>
      <c r="AN77" s="589"/>
      <c r="AO77" s="589"/>
      <c r="AP77" s="589"/>
      <c r="AQ77" s="589"/>
      <c r="AR77" s="589"/>
      <c r="AS77" s="589"/>
      <c r="AT77" s="589"/>
      <c r="AU77" s="257"/>
    </row>
    <row r="78" spans="1:46" s="170" customFormat="1" ht="18.75" customHeight="1">
      <c r="A78" s="188">
        <v>59</v>
      </c>
      <c r="B78" s="327" t="s">
        <v>97</v>
      </c>
      <c r="C78" s="401">
        <v>4</v>
      </c>
      <c r="D78" s="232"/>
      <c r="E78" s="323">
        <f>F78/30</f>
        <v>5</v>
      </c>
      <c r="F78" s="215">
        <f>G78+K78</f>
        <v>150</v>
      </c>
      <c r="G78" s="215">
        <f>H78+J78</f>
        <v>30</v>
      </c>
      <c r="H78" s="231">
        <f>N78+S78+X78+AC78+AH78+AR78</f>
        <v>0</v>
      </c>
      <c r="I78" s="231"/>
      <c r="J78" s="231">
        <f aca="true" t="shared" si="33" ref="J78:K81">O78+T78+Y78+AD78+AI78+AS78</f>
        <v>30</v>
      </c>
      <c r="K78" s="232">
        <f t="shared" si="33"/>
        <v>120</v>
      </c>
      <c r="L78" s="193"/>
      <c r="M78" s="190"/>
      <c r="N78" s="231"/>
      <c r="O78" s="231"/>
      <c r="P78" s="232"/>
      <c r="Q78" s="193">
        <f>R78/30</f>
        <v>5</v>
      </c>
      <c r="R78" s="190">
        <f>S78+T78+U78</f>
        <v>150</v>
      </c>
      <c r="S78" s="231"/>
      <c r="T78" s="231">
        <v>30</v>
      </c>
      <c r="U78" s="403">
        <v>120</v>
      </c>
      <c r="V78" s="189"/>
      <c r="W78" s="190"/>
      <c r="X78" s="231"/>
      <c r="Y78" s="231"/>
      <c r="Z78" s="232"/>
      <c r="AA78" s="189"/>
      <c r="AB78" s="190"/>
      <c r="AC78" s="231"/>
      <c r="AD78" s="231"/>
      <c r="AE78" s="403"/>
      <c r="AF78" s="189"/>
      <c r="AG78" s="190"/>
      <c r="AH78" s="231"/>
      <c r="AI78" s="231"/>
      <c r="AJ78" s="232"/>
      <c r="AK78" s="189"/>
      <c r="AL78" s="190"/>
      <c r="AM78" s="194"/>
      <c r="AN78" s="194"/>
      <c r="AO78" s="195"/>
      <c r="AP78" s="189"/>
      <c r="AQ78" s="190"/>
      <c r="AR78" s="231"/>
      <c r="AS78" s="231"/>
      <c r="AT78" s="232"/>
    </row>
    <row r="79" spans="1:46" s="170" customFormat="1" ht="18.75" customHeight="1">
      <c r="A79" s="237">
        <f>A78+1</f>
        <v>60</v>
      </c>
      <c r="B79" s="224" t="s">
        <v>98</v>
      </c>
      <c r="C79" s="241">
        <v>6</v>
      </c>
      <c r="D79" s="240"/>
      <c r="E79" s="222">
        <f>F79/30</f>
        <v>3</v>
      </c>
      <c r="F79" s="206">
        <f>G79+K79</f>
        <v>90</v>
      </c>
      <c r="G79" s="206">
        <f>H79+J79</f>
        <v>30</v>
      </c>
      <c r="H79" s="239">
        <f>N79+S79+X79+AC79+AH79+AR79</f>
        <v>0</v>
      </c>
      <c r="I79" s="239"/>
      <c r="J79" s="239">
        <f t="shared" si="33"/>
        <v>30</v>
      </c>
      <c r="K79" s="240">
        <f t="shared" si="33"/>
        <v>60</v>
      </c>
      <c r="L79" s="203"/>
      <c r="M79" s="198"/>
      <c r="N79" s="239"/>
      <c r="O79" s="239"/>
      <c r="P79" s="240"/>
      <c r="Q79" s="197"/>
      <c r="R79" s="198"/>
      <c r="S79" s="239"/>
      <c r="T79" s="239"/>
      <c r="U79" s="242"/>
      <c r="V79" s="197">
        <f>W79/30</f>
        <v>3</v>
      </c>
      <c r="W79" s="198">
        <f>X79+Y79+Z79</f>
        <v>90</v>
      </c>
      <c r="X79" s="239"/>
      <c r="Y79" s="239">
        <v>30</v>
      </c>
      <c r="Z79" s="240">
        <v>60</v>
      </c>
      <c r="AA79" s="197"/>
      <c r="AB79" s="198"/>
      <c r="AC79" s="239"/>
      <c r="AD79" s="239"/>
      <c r="AE79" s="242"/>
      <c r="AF79" s="197"/>
      <c r="AG79" s="198"/>
      <c r="AH79" s="239"/>
      <c r="AI79" s="239"/>
      <c r="AJ79" s="240"/>
      <c r="AK79" s="197"/>
      <c r="AL79" s="198"/>
      <c r="AM79" s="204"/>
      <c r="AN79" s="204"/>
      <c r="AO79" s="205"/>
      <c r="AP79" s="197"/>
      <c r="AQ79" s="198"/>
      <c r="AR79" s="239"/>
      <c r="AS79" s="239"/>
      <c r="AT79" s="240"/>
    </row>
    <row r="80" spans="1:46" s="170" customFormat="1" ht="20.25" customHeight="1">
      <c r="A80" s="237">
        <f>A79+1</f>
        <v>61</v>
      </c>
      <c r="B80" s="243" t="s">
        <v>100</v>
      </c>
      <c r="C80" s="244">
        <v>8</v>
      </c>
      <c r="D80" s="246"/>
      <c r="E80" s="222">
        <f>F80/30</f>
        <v>5</v>
      </c>
      <c r="F80" s="206">
        <f>G80+K80</f>
        <v>150</v>
      </c>
      <c r="G80" s="206">
        <f>H80+J80</f>
        <v>30</v>
      </c>
      <c r="H80" s="239">
        <f>N80+S80+X80+AC80+AH80+AR80</f>
        <v>0</v>
      </c>
      <c r="I80" s="239"/>
      <c r="J80" s="239">
        <f t="shared" si="33"/>
        <v>30</v>
      </c>
      <c r="K80" s="240">
        <f t="shared" si="33"/>
        <v>120</v>
      </c>
      <c r="L80" s="203"/>
      <c r="M80" s="198"/>
      <c r="N80" s="245"/>
      <c r="O80" s="245"/>
      <c r="P80" s="246"/>
      <c r="Q80" s="197"/>
      <c r="R80" s="198"/>
      <c r="S80" s="245"/>
      <c r="T80" s="245"/>
      <c r="U80" s="247"/>
      <c r="V80" s="197"/>
      <c r="W80" s="198"/>
      <c r="X80" s="245"/>
      <c r="Y80" s="245"/>
      <c r="Z80" s="246"/>
      <c r="AA80" s="197">
        <f>AB80/30</f>
        <v>5</v>
      </c>
      <c r="AB80" s="198">
        <f>AC80+AD80+AE80</f>
        <v>150</v>
      </c>
      <c r="AC80" s="245">
        <v>0</v>
      </c>
      <c r="AD80" s="245">
        <v>30</v>
      </c>
      <c r="AE80" s="247">
        <v>120</v>
      </c>
      <c r="AF80" s="197"/>
      <c r="AG80" s="198"/>
      <c r="AH80" s="245"/>
      <c r="AI80" s="245"/>
      <c r="AJ80" s="247"/>
      <c r="AK80" s="197"/>
      <c r="AL80" s="198"/>
      <c r="AM80" s="198"/>
      <c r="AN80" s="198"/>
      <c r="AO80" s="223"/>
      <c r="AP80" s="197"/>
      <c r="AQ80" s="198"/>
      <c r="AR80" s="245"/>
      <c r="AS80" s="245"/>
      <c r="AT80" s="246"/>
    </row>
    <row r="81" spans="1:46" s="170" customFormat="1" ht="20.25" customHeight="1" thickBot="1">
      <c r="A81" s="411">
        <f>A80+1</f>
        <v>62</v>
      </c>
      <c r="B81" s="434" t="s">
        <v>100</v>
      </c>
      <c r="C81" s="244">
        <v>10</v>
      </c>
      <c r="D81" s="246"/>
      <c r="E81" s="413">
        <f>F81/30</f>
        <v>5</v>
      </c>
      <c r="F81" s="414">
        <f>G81+K81</f>
        <v>150</v>
      </c>
      <c r="G81" s="414">
        <f>H81+J81</f>
        <v>30</v>
      </c>
      <c r="H81" s="245">
        <f>N81+S81+X81+AC81+AH81+AR81</f>
        <v>0</v>
      </c>
      <c r="I81" s="245"/>
      <c r="J81" s="245">
        <f t="shared" si="33"/>
        <v>30</v>
      </c>
      <c r="K81" s="246">
        <f t="shared" si="33"/>
        <v>120</v>
      </c>
      <c r="L81" s="415"/>
      <c r="M81" s="207"/>
      <c r="N81" s="245"/>
      <c r="O81" s="245"/>
      <c r="P81" s="246"/>
      <c r="Q81" s="416"/>
      <c r="R81" s="207"/>
      <c r="S81" s="245"/>
      <c r="T81" s="245"/>
      <c r="U81" s="247"/>
      <c r="V81" s="416"/>
      <c r="W81" s="207"/>
      <c r="X81" s="245"/>
      <c r="Y81" s="245"/>
      <c r="Z81" s="246"/>
      <c r="AA81" s="416"/>
      <c r="AB81" s="207"/>
      <c r="AC81" s="245"/>
      <c r="AD81" s="245"/>
      <c r="AE81" s="247"/>
      <c r="AF81" s="416">
        <f>AG81/30</f>
        <v>5</v>
      </c>
      <c r="AG81" s="207">
        <f>AH81+AI81+AJ81</f>
        <v>150</v>
      </c>
      <c r="AH81" s="245">
        <v>0</v>
      </c>
      <c r="AI81" s="245">
        <v>30</v>
      </c>
      <c r="AJ81" s="247">
        <v>120</v>
      </c>
      <c r="AK81" s="416"/>
      <c r="AL81" s="207"/>
      <c r="AM81" s="207"/>
      <c r="AN81" s="207"/>
      <c r="AO81" s="417"/>
      <c r="AP81" s="416"/>
      <c r="AQ81" s="207"/>
      <c r="AR81" s="245"/>
      <c r="AS81" s="245"/>
      <c r="AT81" s="246"/>
    </row>
    <row r="82" spans="1:47" s="390" customFormat="1" ht="27.75" customHeight="1" thickBot="1">
      <c r="A82" s="593" t="s">
        <v>8</v>
      </c>
      <c r="B82" s="595"/>
      <c r="C82" s="248">
        <v>4</v>
      </c>
      <c r="D82" s="260"/>
      <c r="E82" s="229">
        <f>SUM(E78:E81)</f>
        <v>18</v>
      </c>
      <c r="F82" s="208">
        <f>SUM(F78:F81)</f>
        <v>540</v>
      </c>
      <c r="G82" s="208">
        <f>SUM(G78:G81)</f>
        <v>120</v>
      </c>
      <c r="H82" s="208">
        <f>SUM(H78:H81)</f>
        <v>0</v>
      </c>
      <c r="I82" s="261" t="e">
        <f>SUM(#REF!)</f>
        <v>#REF!</v>
      </c>
      <c r="J82" s="208">
        <f aca="true" t="shared" si="34" ref="J82:AJ82">SUM(J78:J81)</f>
        <v>120</v>
      </c>
      <c r="K82" s="208">
        <f t="shared" si="34"/>
        <v>420</v>
      </c>
      <c r="L82" s="229">
        <f t="shared" si="34"/>
        <v>0</v>
      </c>
      <c r="M82" s="208">
        <f t="shared" si="34"/>
        <v>0</v>
      </c>
      <c r="N82" s="208">
        <f t="shared" si="34"/>
        <v>0</v>
      </c>
      <c r="O82" s="208">
        <f t="shared" si="34"/>
        <v>0</v>
      </c>
      <c r="P82" s="208">
        <f t="shared" si="34"/>
        <v>0</v>
      </c>
      <c r="Q82" s="229">
        <f t="shared" si="34"/>
        <v>5</v>
      </c>
      <c r="R82" s="208">
        <f t="shared" si="34"/>
        <v>150</v>
      </c>
      <c r="S82" s="208">
        <f t="shared" si="34"/>
        <v>0</v>
      </c>
      <c r="T82" s="208">
        <f t="shared" si="34"/>
        <v>30</v>
      </c>
      <c r="U82" s="208">
        <f t="shared" si="34"/>
        <v>120</v>
      </c>
      <c r="V82" s="229">
        <f t="shared" si="34"/>
        <v>3</v>
      </c>
      <c r="W82" s="208">
        <f t="shared" si="34"/>
        <v>90</v>
      </c>
      <c r="X82" s="208">
        <f t="shared" si="34"/>
        <v>0</v>
      </c>
      <c r="Y82" s="208">
        <f t="shared" si="34"/>
        <v>30</v>
      </c>
      <c r="Z82" s="208">
        <f t="shared" si="34"/>
        <v>60</v>
      </c>
      <c r="AA82" s="229">
        <f t="shared" si="34"/>
        <v>5</v>
      </c>
      <c r="AB82" s="208">
        <f t="shared" si="34"/>
        <v>150</v>
      </c>
      <c r="AC82" s="208">
        <f t="shared" si="34"/>
        <v>0</v>
      </c>
      <c r="AD82" s="208">
        <f t="shared" si="34"/>
        <v>30</v>
      </c>
      <c r="AE82" s="208">
        <f t="shared" si="34"/>
        <v>120</v>
      </c>
      <c r="AF82" s="229">
        <f t="shared" si="34"/>
        <v>5</v>
      </c>
      <c r="AG82" s="208">
        <f t="shared" si="34"/>
        <v>150</v>
      </c>
      <c r="AH82" s="208">
        <f t="shared" si="34"/>
        <v>0</v>
      </c>
      <c r="AI82" s="208">
        <f t="shared" si="34"/>
        <v>30</v>
      </c>
      <c r="AJ82" s="208">
        <f t="shared" si="34"/>
        <v>120</v>
      </c>
      <c r="AK82" s="262" t="e">
        <f>SUM(#REF!)</f>
        <v>#REF!</v>
      </c>
      <c r="AL82" s="261" t="e">
        <f>SUM(#REF!)</f>
        <v>#REF!</v>
      </c>
      <c r="AM82" s="261" t="e">
        <f>SUM(#REF!)</f>
        <v>#REF!</v>
      </c>
      <c r="AN82" s="261" t="e">
        <f>SUM(#REF!)</f>
        <v>#REF!</v>
      </c>
      <c r="AO82" s="261" t="e">
        <f>SUM(#REF!)</f>
        <v>#REF!</v>
      </c>
      <c r="AP82" s="229"/>
      <c r="AQ82" s="208">
        <f>SUM(AQ78:AQ81)</f>
        <v>0</v>
      </c>
      <c r="AR82" s="208">
        <f>SUM(AR78:AR81)</f>
        <v>0</v>
      </c>
      <c r="AS82" s="208">
        <f>SUM(AS78:AS81)</f>
        <v>0</v>
      </c>
      <c r="AT82" s="210">
        <f>SUM(AT78:AT81)</f>
        <v>0</v>
      </c>
      <c r="AU82" s="257"/>
    </row>
    <row r="83" spans="1:47" s="390" customFormat="1" ht="27" customHeight="1" thickBot="1">
      <c r="A83" s="598" t="s">
        <v>183</v>
      </c>
      <c r="B83" s="598"/>
      <c r="C83" s="598"/>
      <c r="D83" s="598"/>
      <c r="E83" s="598"/>
      <c r="F83" s="598"/>
      <c r="G83" s="598"/>
      <c r="H83" s="598"/>
      <c r="I83" s="598"/>
      <c r="J83" s="598"/>
      <c r="K83" s="598"/>
      <c r="L83" s="598"/>
      <c r="M83" s="598"/>
      <c r="N83" s="598"/>
      <c r="O83" s="598"/>
      <c r="P83" s="598"/>
      <c r="Q83" s="598"/>
      <c r="R83" s="598"/>
      <c r="S83" s="598"/>
      <c r="T83" s="598"/>
      <c r="U83" s="598"/>
      <c r="V83" s="598"/>
      <c r="W83" s="598"/>
      <c r="X83" s="598"/>
      <c r="Y83" s="598"/>
      <c r="Z83" s="598"/>
      <c r="AA83" s="598"/>
      <c r="AB83" s="598"/>
      <c r="AC83" s="598"/>
      <c r="AD83" s="598"/>
      <c r="AE83" s="598"/>
      <c r="AF83" s="598"/>
      <c r="AG83" s="598"/>
      <c r="AH83" s="598"/>
      <c r="AI83" s="598"/>
      <c r="AJ83" s="598"/>
      <c r="AK83" s="598"/>
      <c r="AL83" s="598"/>
      <c r="AM83" s="598"/>
      <c r="AN83" s="598"/>
      <c r="AO83" s="598"/>
      <c r="AP83" s="598"/>
      <c r="AQ83" s="598"/>
      <c r="AR83" s="598"/>
      <c r="AS83" s="598"/>
      <c r="AT83" s="598"/>
      <c r="AU83" s="257"/>
    </row>
    <row r="84" spans="1:47" s="390" customFormat="1" ht="19.5" customHeight="1" thickBot="1">
      <c r="A84" s="270">
        <v>63</v>
      </c>
      <c r="B84" s="348" t="s">
        <v>139</v>
      </c>
      <c r="C84" s="263"/>
      <c r="D84" s="259">
        <v>2.4</v>
      </c>
      <c r="E84" s="263"/>
      <c r="F84" s="258">
        <v>320</v>
      </c>
      <c r="G84" s="258">
        <v>320</v>
      </c>
      <c r="H84" s="258"/>
      <c r="I84" s="258"/>
      <c r="J84" s="258">
        <v>60</v>
      </c>
      <c r="K84" s="259">
        <v>260</v>
      </c>
      <c r="L84" s="328"/>
      <c r="M84" s="258">
        <v>160</v>
      </c>
      <c r="N84" s="258"/>
      <c r="O84" s="258">
        <v>30</v>
      </c>
      <c r="P84" s="351">
        <v>130</v>
      </c>
      <c r="Q84" s="263"/>
      <c r="R84" s="258">
        <v>160</v>
      </c>
      <c r="S84" s="258"/>
      <c r="T84" s="258">
        <v>30</v>
      </c>
      <c r="U84" s="351">
        <v>130</v>
      </c>
      <c r="V84" s="263"/>
      <c r="W84" s="337"/>
      <c r="X84" s="337"/>
      <c r="Y84" s="337"/>
      <c r="Z84" s="338"/>
      <c r="AA84" s="339"/>
      <c r="AB84" s="337"/>
      <c r="AC84" s="337"/>
      <c r="AD84" s="337"/>
      <c r="AE84" s="340"/>
      <c r="AF84" s="263"/>
      <c r="AG84" s="337"/>
      <c r="AH84" s="337"/>
      <c r="AI84" s="337"/>
      <c r="AJ84" s="338"/>
      <c r="AK84" s="339"/>
      <c r="AL84" s="337"/>
      <c r="AM84" s="337"/>
      <c r="AN84" s="337"/>
      <c r="AO84" s="337"/>
      <c r="AP84" s="337"/>
      <c r="AQ84" s="337"/>
      <c r="AR84" s="337"/>
      <c r="AS84" s="337"/>
      <c r="AT84" s="338"/>
      <c r="AU84" s="257"/>
    </row>
    <row r="85" spans="1:47" s="390" customFormat="1" ht="19.5" thickBot="1">
      <c r="A85" s="331"/>
      <c r="B85" s="249" t="s">
        <v>8</v>
      </c>
      <c r="C85" s="349"/>
      <c r="D85" s="350">
        <v>2</v>
      </c>
      <c r="E85" s="342"/>
      <c r="F85" s="332">
        <v>320</v>
      </c>
      <c r="G85" s="332">
        <v>320</v>
      </c>
      <c r="H85" s="332"/>
      <c r="I85" s="332"/>
      <c r="J85" s="332">
        <v>60</v>
      </c>
      <c r="K85" s="394">
        <v>260</v>
      </c>
      <c r="L85" s="391"/>
      <c r="M85" s="392">
        <v>160</v>
      </c>
      <c r="N85" s="392"/>
      <c r="O85" s="392">
        <v>30</v>
      </c>
      <c r="P85" s="393">
        <v>130</v>
      </c>
      <c r="Q85" s="345"/>
      <c r="R85" s="392">
        <v>160</v>
      </c>
      <c r="S85" s="392"/>
      <c r="T85" s="392">
        <v>30</v>
      </c>
      <c r="U85" s="393">
        <v>130</v>
      </c>
      <c r="V85" s="345"/>
      <c r="W85" s="333"/>
      <c r="X85" s="333"/>
      <c r="Y85" s="333"/>
      <c r="Z85" s="343"/>
      <c r="AA85" s="341"/>
      <c r="AB85" s="333"/>
      <c r="AC85" s="333"/>
      <c r="AD85" s="333"/>
      <c r="AE85" s="344"/>
      <c r="AF85" s="342"/>
      <c r="AG85" s="332"/>
      <c r="AH85" s="333"/>
      <c r="AI85" s="333"/>
      <c r="AJ85" s="343"/>
      <c r="AK85" s="346"/>
      <c r="AL85" s="334"/>
      <c r="AM85" s="335"/>
      <c r="AN85" s="335"/>
      <c r="AO85" s="335"/>
      <c r="AP85" s="335"/>
      <c r="AQ85" s="213"/>
      <c r="AR85" s="335"/>
      <c r="AS85" s="335"/>
      <c r="AT85" s="336"/>
      <c r="AU85" s="257"/>
    </row>
    <row r="86" spans="1:47" s="390" customFormat="1" ht="18.75">
      <c r="A86" s="418"/>
      <c r="B86" s="272"/>
      <c r="C86" s="266"/>
      <c r="D86" s="267"/>
      <c r="E86" s="266"/>
      <c r="F86" s="266"/>
      <c r="G86" s="266"/>
      <c r="H86" s="266"/>
      <c r="I86" s="266"/>
      <c r="J86" s="266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6"/>
      <c r="W86" s="266"/>
      <c r="X86" s="266"/>
      <c r="Y86" s="266"/>
      <c r="Z86" s="268"/>
      <c r="AA86" s="269"/>
      <c r="AB86" s="257"/>
      <c r="AC86" s="257"/>
      <c r="AD86" s="257"/>
      <c r="AE86" s="257"/>
      <c r="AF86" s="257"/>
      <c r="AG86" s="257"/>
      <c r="AH86" s="257"/>
      <c r="AI86" s="257"/>
      <c r="AJ86" s="257"/>
      <c r="AK86" s="257"/>
      <c r="AL86" s="257"/>
      <c r="AM86" s="257"/>
      <c r="AN86" s="257"/>
      <c r="AO86" s="257"/>
      <c r="AP86" s="257"/>
      <c r="AQ86" s="170"/>
      <c r="AR86" s="257"/>
      <c r="AS86" s="257"/>
      <c r="AT86" s="257"/>
      <c r="AU86" s="257"/>
    </row>
    <row r="87" spans="1:47" s="390" customFormat="1" ht="18.75" customHeight="1" thickBot="1">
      <c r="A87" s="584" t="s">
        <v>184</v>
      </c>
      <c r="B87" s="584"/>
      <c r="C87" s="584"/>
      <c r="D87" s="584"/>
      <c r="E87" s="584"/>
      <c r="F87" s="584"/>
      <c r="G87" s="584"/>
      <c r="H87" s="584"/>
      <c r="I87" s="584"/>
      <c r="J87" s="584"/>
      <c r="K87" s="584"/>
      <c r="L87" s="584"/>
      <c r="M87" s="584"/>
      <c r="N87" s="584"/>
      <c r="O87" s="584"/>
      <c r="P87" s="584"/>
      <c r="Q87" s="584"/>
      <c r="R87" s="584"/>
      <c r="S87" s="584"/>
      <c r="T87" s="584"/>
      <c r="U87" s="584"/>
      <c r="V87" s="584"/>
      <c r="W87" s="584"/>
      <c r="X87" s="584"/>
      <c r="Y87" s="584"/>
      <c r="Z87" s="584"/>
      <c r="AA87" s="584"/>
      <c r="AB87" s="584"/>
      <c r="AC87" s="584"/>
      <c r="AD87" s="584"/>
      <c r="AE87" s="584"/>
      <c r="AF87" s="584"/>
      <c r="AG87" s="584"/>
      <c r="AH87" s="584"/>
      <c r="AI87" s="584"/>
      <c r="AJ87" s="584"/>
      <c r="AK87" s="584"/>
      <c r="AL87" s="584"/>
      <c r="AM87" s="584"/>
      <c r="AN87" s="584"/>
      <c r="AO87" s="584"/>
      <c r="AP87" s="584"/>
      <c r="AQ87" s="584"/>
      <c r="AR87" s="584"/>
      <c r="AS87" s="584"/>
      <c r="AT87" s="584"/>
      <c r="AU87" s="257"/>
    </row>
    <row r="88" spans="1:47" s="390" customFormat="1" ht="19.5" thickBot="1">
      <c r="A88" s="263">
        <v>64</v>
      </c>
      <c r="B88" s="347" t="s">
        <v>157</v>
      </c>
      <c r="C88" s="264"/>
      <c r="D88" s="353"/>
      <c r="E88" s="265"/>
      <c r="F88" s="264">
        <v>60</v>
      </c>
      <c r="G88" s="264"/>
      <c r="H88" s="264"/>
      <c r="I88" s="264"/>
      <c r="J88" s="264">
        <v>20</v>
      </c>
      <c r="K88" s="260">
        <v>40</v>
      </c>
      <c r="L88" s="354"/>
      <c r="M88" s="271"/>
      <c r="N88" s="271"/>
      <c r="O88" s="271"/>
      <c r="P88" s="355"/>
      <c r="Q88" s="356"/>
      <c r="R88" s="271"/>
      <c r="S88" s="271"/>
      <c r="T88" s="271"/>
      <c r="U88" s="357"/>
      <c r="V88" s="330"/>
      <c r="W88" s="264"/>
      <c r="X88" s="264"/>
      <c r="Y88" s="264"/>
      <c r="Z88" s="355"/>
      <c r="AA88" s="359"/>
      <c r="AB88" s="273"/>
      <c r="AC88" s="273"/>
      <c r="AD88" s="273"/>
      <c r="AE88" s="274"/>
      <c r="AF88" s="358"/>
      <c r="AG88" s="273"/>
      <c r="AH88" s="273"/>
      <c r="AI88" s="273"/>
      <c r="AJ88" s="274"/>
      <c r="AK88" s="441"/>
      <c r="AL88" s="441"/>
      <c r="AM88" s="441"/>
      <c r="AN88" s="441"/>
      <c r="AO88" s="441"/>
      <c r="AP88" s="275"/>
      <c r="AQ88" s="276">
        <v>60</v>
      </c>
      <c r="AR88" s="276"/>
      <c r="AS88" s="276">
        <v>20</v>
      </c>
      <c r="AT88" s="442">
        <v>40</v>
      </c>
      <c r="AU88" s="257"/>
    </row>
    <row r="89" spans="1:47" s="390" customFormat="1" ht="19.5" thickBot="1">
      <c r="A89" s="362"/>
      <c r="B89" s="272"/>
      <c r="C89" s="266"/>
      <c r="D89" s="267"/>
      <c r="E89" s="266"/>
      <c r="F89" s="266"/>
      <c r="G89" s="266"/>
      <c r="H89" s="266"/>
      <c r="I89" s="266"/>
      <c r="J89" s="266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6"/>
      <c r="W89" s="266"/>
      <c r="X89" s="266"/>
      <c r="Y89" s="266"/>
      <c r="Z89" s="268"/>
      <c r="AA89" s="269"/>
      <c r="AB89" s="257"/>
      <c r="AC89" s="257"/>
      <c r="AD89" s="257"/>
      <c r="AE89" s="257"/>
      <c r="AF89" s="257"/>
      <c r="AG89" s="257"/>
      <c r="AH89" s="257"/>
      <c r="AI89" s="257"/>
      <c r="AJ89" s="257"/>
      <c r="AK89" s="257"/>
      <c r="AL89" s="257"/>
      <c r="AM89" s="257"/>
      <c r="AN89" s="257"/>
      <c r="AO89" s="257"/>
      <c r="AP89" s="257"/>
      <c r="AQ89" s="170"/>
      <c r="AR89" s="257"/>
      <c r="AS89" s="257"/>
      <c r="AT89" s="257"/>
      <c r="AU89" s="257"/>
    </row>
    <row r="90" spans="1:47" s="388" customFormat="1" ht="39.75" customHeight="1" thickBot="1">
      <c r="A90" s="602" t="s">
        <v>7</v>
      </c>
      <c r="B90" s="603"/>
      <c r="C90" s="603"/>
      <c r="D90" s="603"/>
      <c r="E90" s="277">
        <f>E28+E62+E76+E82+E85+E88</f>
        <v>360</v>
      </c>
      <c r="F90" s="352">
        <f>F28+F62+F76+F82+F88+F85</f>
        <v>11180</v>
      </c>
      <c r="G90" s="352">
        <f>G28+G62+G76+G82+G88+G85</f>
        <v>5845</v>
      </c>
      <c r="H90" s="352">
        <f>H28+H62+H76+H82+H88+H85</f>
        <v>1022</v>
      </c>
      <c r="I90" s="352" t="e">
        <f>#REF!+I28+I62+I76+I85+I88</f>
        <v>#REF!</v>
      </c>
      <c r="J90" s="352">
        <f>J28+J62+J76+J82+J88+J85</f>
        <v>4583</v>
      </c>
      <c r="K90" s="352">
        <f>K28+K62+K76+K82+K88+K85</f>
        <v>5575</v>
      </c>
      <c r="L90" s="277">
        <f>L28+L62+L76+L82+L85+L88</f>
        <v>60</v>
      </c>
      <c r="M90" s="352">
        <f>M28+M62+M76+M82+M88+M85</f>
        <v>1960</v>
      </c>
      <c r="N90" s="352">
        <f>N28+N62+N76+N82+N88+N85</f>
        <v>240</v>
      </c>
      <c r="O90" s="352">
        <f>O28+O62+O76+O82+O88+O85</f>
        <v>660</v>
      </c>
      <c r="P90" s="352">
        <f>P28+P62+P76+P82+P88+P85</f>
        <v>1060</v>
      </c>
      <c r="Q90" s="277">
        <f>Q28+Q62+Q76+Q82+Q85+Q88</f>
        <v>60</v>
      </c>
      <c r="R90" s="352">
        <f>R28+R62+R76+R82+R88+R85</f>
        <v>1960</v>
      </c>
      <c r="S90" s="352">
        <f>S28+S62+S76+S82+S88+S85</f>
        <v>200</v>
      </c>
      <c r="T90" s="352">
        <f>T28+T62+T76+T82+T88+T85</f>
        <v>750</v>
      </c>
      <c r="U90" s="352">
        <f>U28+U62+U76+U82+U88+U85</f>
        <v>1010</v>
      </c>
      <c r="V90" s="277">
        <f>V28+V62+V76+V82+V85+V88</f>
        <v>60</v>
      </c>
      <c r="W90" s="352">
        <f>W28+W62+W76+W82+W88+W85</f>
        <v>1800</v>
      </c>
      <c r="X90" s="352">
        <f>X28+X62+X76+X82+X88+X85</f>
        <v>280</v>
      </c>
      <c r="Y90" s="352">
        <f>Y28+Y62+Y76+Y82+Y88+Y85</f>
        <v>660</v>
      </c>
      <c r="Z90" s="352">
        <f>Z28+Z62+Z76+Z82+Z88+Z85</f>
        <v>860</v>
      </c>
      <c r="AA90" s="277">
        <f>AA28+AA62+AA76+AA82+AA85+AA88</f>
        <v>60</v>
      </c>
      <c r="AB90" s="352">
        <f>AB28+AB62+AB76+AB82+AB88+AB85</f>
        <v>1800</v>
      </c>
      <c r="AC90" s="352">
        <f>AC28+AC62+AC76+AC82+AC88+AC85</f>
        <v>156</v>
      </c>
      <c r="AD90" s="352">
        <f>AD28+AD62+AD76+AD82+AD88+AD85</f>
        <v>779</v>
      </c>
      <c r="AE90" s="352">
        <f>AE28+AE62+AE76+AE82+AE88+AE85</f>
        <v>865</v>
      </c>
      <c r="AF90" s="277">
        <f>AF28+AF62+AF76+AF82+AF85+AF88</f>
        <v>60</v>
      </c>
      <c r="AG90" s="352">
        <f>AG28+AG62+AG76+AG82+AG88+AG85</f>
        <v>1800</v>
      </c>
      <c r="AH90" s="352">
        <f>AH28+AH62+AH76+AH82+AH88+AH85</f>
        <v>146</v>
      </c>
      <c r="AI90" s="352">
        <f>AI28+AI62+AI76+AI82+AI88+AI85</f>
        <v>804</v>
      </c>
      <c r="AJ90" s="352">
        <f>AJ28+AJ62+AJ76+AJ82+AJ88+AJ85</f>
        <v>850</v>
      </c>
      <c r="AK90" s="352" t="e">
        <f>#REF!+AK28+AK62+AK76+AK85+AK88</f>
        <v>#REF!</v>
      </c>
      <c r="AL90" s="352" t="e">
        <f>#REF!+AL28+AL62+AL76+AL85+AL88</f>
        <v>#REF!</v>
      </c>
      <c r="AM90" s="352" t="e">
        <f>#REF!+AM28+AM62+AM76+AM85+AM88</f>
        <v>#REF!</v>
      </c>
      <c r="AN90" s="352" t="e">
        <f>#REF!+AN28+AN62+AN76+AN85+AN88</f>
        <v>#REF!</v>
      </c>
      <c r="AO90" s="352" t="e">
        <f>#REF!+AO28+AO62+AO76+AO85+AO88</f>
        <v>#REF!</v>
      </c>
      <c r="AP90" s="277">
        <f>AP28+AP62+AP76+AP82+AP85+AP88</f>
        <v>60</v>
      </c>
      <c r="AQ90" s="352">
        <f>AQ28+AQ62+AQ76+AQ82+AQ88+AQ85</f>
        <v>1860</v>
      </c>
      <c r="AR90" s="352">
        <f>AR28+AR62+AR76+AR82+AR88+AR85</f>
        <v>0</v>
      </c>
      <c r="AS90" s="352">
        <f>AS28+AS62+AS76+AS82+AS88+AS85</f>
        <v>930</v>
      </c>
      <c r="AT90" s="443">
        <f>AT28+AT62+AT76+AT82+AT88+AT85</f>
        <v>930</v>
      </c>
      <c r="AU90" s="170"/>
    </row>
    <row r="91" spans="1:47" s="388" customFormat="1" ht="18.75" hidden="1">
      <c r="A91" s="278"/>
      <c r="B91" s="279"/>
      <c r="C91" s="279"/>
      <c r="D91" s="279"/>
      <c r="E91" s="279"/>
      <c r="F91" s="279"/>
      <c r="G91" s="280"/>
      <c r="H91" s="280"/>
      <c r="I91" s="280"/>
      <c r="J91" s="281"/>
      <c r="K91" s="282"/>
      <c r="L91" s="282"/>
      <c r="M91" s="282"/>
      <c r="N91" s="282"/>
      <c r="O91" s="282"/>
      <c r="P91" s="283"/>
      <c r="Q91" s="284"/>
      <c r="R91" s="284"/>
      <c r="S91" s="284"/>
      <c r="T91" s="284"/>
      <c r="U91" s="284"/>
      <c r="V91" s="285"/>
      <c r="W91" s="285"/>
      <c r="X91" s="285"/>
      <c r="Y91" s="285"/>
      <c r="Z91" s="285"/>
      <c r="AA91" s="174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</row>
    <row r="92" spans="1:47" s="388" customFormat="1" ht="18.75" hidden="1">
      <c r="A92" s="286"/>
      <c r="B92" s="287"/>
      <c r="C92" s="287"/>
      <c r="D92" s="287"/>
      <c r="E92" s="287"/>
      <c r="F92" s="287"/>
      <c r="G92" s="288"/>
      <c r="H92" s="288"/>
      <c r="I92" s="288"/>
      <c r="J92" s="289"/>
      <c r="K92" s="290"/>
      <c r="L92" s="290"/>
      <c r="M92" s="290"/>
      <c r="N92" s="290"/>
      <c r="O92" s="290"/>
      <c r="P92" s="291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174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</row>
    <row r="93" spans="1:47" s="388" customFormat="1" ht="18.75" hidden="1">
      <c r="A93" s="604" t="s">
        <v>6</v>
      </c>
      <c r="B93" s="605"/>
      <c r="C93" s="606"/>
      <c r="D93" s="605"/>
      <c r="E93" s="289"/>
      <c r="F93" s="289"/>
      <c r="G93" s="288"/>
      <c r="H93" s="288"/>
      <c r="I93" s="288"/>
      <c r="J93" s="289"/>
      <c r="K93" s="290"/>
      <c r="L93" s="290"/>
      <c r="M93" s="290"/>
      <c r="N93" s="290"/>
      <c r="O93" s="290"/>
      <c r="P93" s="291"/>
      <c r="Q93" s="285"/>
      <c r="R93" s="285"/>
      <c r="S93" s="285"/>
      <c r="T93" s="285"/>
      <c r="U93" s="285"/>
      <c r="V93" s="285"/>
      <c r="W93" s="285"/>
      <c r="X93" s="285"/>
      <c r="Y93" s="285"/>
      <c r="Z93" s="285"/>
      <c r="AA93" s="174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</row>
    <row r="94" spans="1:47" s="388" customFormat="1" ht="18.75" hidden="1">
      <c r="A94" s="292"/>
      <c r="B94" s="360"/>
      <c r="C94" s="361"/>
      <c r="D94" s="360"/>
      <c r="E94" s="289"/>
      <c r="F94" s="289"/>
      <c r="G94" s="288"/>
      <c r="H94" s="288"/>
      <c r="I94" s="288"/>
      <c r="J94" s="289"/>
      <c r="K94" s="290"/>
      <c r="L94" s="290"/>
      <c r="M94" s="290"/>
      <c r="N94" s="290"/>
      <c r="O94" s="290"/>
      <c r="P94" s="291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174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</row>
    <row r="95" spans="1:47" s="388" customFormat="1" ht="18.75" hidden="1">
      <c r="A95" s="604" t="s">
        <v>1</v>
      </c>
      <c r="B95" s="605"/>
      <c r="C95" s="606"/>
      <c r="D95" s="605"/>
      <c r="E95" s="289"/>
      <c r="F95" s="289"/>
      <c r="G95" s="288"/>
      <c r="H95" s="288"/>
      <c r="I95" s="288"/>
      <c r="J95" s="289"/>
      <c r="K95" s="290"/>
      <c r="L95" s="290"/>
      <c r="M95" s="290"/>
      <c r="N95" s="290"/>
      <c r="O95" s="290"/>
      <c r="P95" s="291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174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70"/>
    </row>
    <row r="96" spans="1:47" s="388" customFormat="1" ht="18.75" hidden="1">
      <c r="A96" s="604" t="s">
        <v>5</v>
      </c>
      <c r="B96" s="605"/>
      <c r="C96" s="606"/>
      <c r="D96" s="605"/>
      <c r="E96" s="288"/>
      <c r="F96" s="288"/>
      <c r="G96" s="293"/>
      <c r="H96" s="293"/>
      <c r="I96" s="293"/>
      <c r="J96" s="293"/>
      <c r="K96" s="294"/>
      <c r="L96" s="294"/>
      <c r="M96" s="294"/>
      <c r="N96" s="294"/>
      <c r="O96" s="294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174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0"/>
      <c r="AU96" s="170"/>
    </row>
    <row r="97" spans="1:47" s="388" customFormat="1" ht="18.75" hidden="1">
      <c r="A97" s="296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85"/>
      <c r="AB97" s="174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  <c r="AT97" s="170"/>
      <c r="AU97" s="170"/>
    </row>
    <row r="98" spans="1:47" s="388" customFormat="1" ht="18.75" hidden="1">
      <c r="A98" s="296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85"/>
      <c r="AB98" s="174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</row>
    <row r="99" spans="1:47" s="388" customFormat="1" ht="23.25" hidden="1">
      <c r="A99" s="296"/>
      <c r="B99" s="297" t="s">
        <v>2</v>
      </c>
      <c r="C99" s="298"/>
      <c r="D99" s="298"/>
      <c r="E99" s="298"/>
      <c r="F99" s="298"/>
      <c r="G99" s="298"/>
      <c r="H99" s="298"/>
      <c r="I99" s="298"/>
      <c r="J99" s="298"/>
      <c r="K99" s="299" t="s">
        <v>9</v>
      </c>
      <c r="L99" s="299"/>
      <c r="M99" s="299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297"/>
      <c r="AB99" s="30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  <c r="AT99" s="170"/>
      <c r="AU99" s="170"/>
    </row>
    <row r="100" spans="1:47" s="388" customFormat="1" ht="9" customHeight="1">
      <c r="A100" s="296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85"/>
      <c r="AB100" s="174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</row>
    <row r="101" spans="1:47" s="388" customFormat="1" ht="18.75">
      <c r="A101" s="296"/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301"/>
      <c r="W101" s="170"/>
      <c r="X101" s="170"/>
      <c r="Y101" s="170"/>
      <c r="Z101" s="170"/>
      <c r="AA101" s="301"/>
      <c r="AB101" s="185"/>
      <c r="AC101" s="174"/>
      <c r="AD101" s="170"/>
      <c r="AE101" s="170"/>
      <c r="AF101" s="301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</row>
    <row r="102" spans="1:47" s="388" customFormat="1" ht="33.75" customHeight="1">
      <c r="A102" s="597" t="s">
        <v>137</v>
      </c>
      <c r="B102" s="597"/>
      <c r="C102" s="597"/>
      <c r="D102" s="597"/>
      <c r="E102" s="597"/>
      <c r="F102" s="597"/>
      <c r="G102" s="597"/>
      <c r="H102" s="597"/>
      <c r="I102" s="597"/>
      <c r="J102" s="597"/>
      <c r="K102" s="597"/>
      <c r="L102" s="597"/>
      <c r="M102" s="597"/>
      <c r="N102" s="597"/>
      <c r="O102" s="597"/>
      <c r="P102" s="597"/>
      <c r="Q102" s="597"/>
      <c r="R102" s="597"/>
      <c r="S102" s="597"/>
      <c r="T102" s="597"/>
      <c r="U102" s="597"/>
      <c r="V102" s="597"/>
      <c r="W102" s="597"/>
      <c r="X102" s="597"/>
      <c r="Y102" s="597"/>
      <c r="Z102" s="597"/>
      <c r="AA102" s="597"/>
      <c r="AB102" s="597"/>
      <c r="AC102" s="597"/>
      <c r="AD102" s="597"/>
      <c r="AE102" s="597"/>
      <c r="AF102" s="597"/>
      <c r="AG102" s="597"/>
      <c r="AH102" s="597"/>
      <c r="AI102" s="597"/>
      <c r="AJ102" s="597"/>
      <c r="AK102" s="597"/>
      <c r="AL102" s="597"/>
      <c r="AM102" s="597"/>
      <c r="AN102" s="597"/>
      <c r="AO102" s="597"/>
      <c r="AP102" s="597"/>
      <c r="AQ102" s="597"/>
      <c r="AR102" s="597"/>
      <c r="AS102" s="597"/>
      <c r="AT102" s="597"/>
      <c r="AU102" s="170"/>
    </row>
    <row r="103" spans="1:47" s="388" customFormat="1" ht="18.75">
      <c r="A103" s="296"/>
      <c r="B103" s="302"/>
      <c r="C103" s="303"/>
      <c r="D103" s="303"/>
      <c r="E103" s="302"/>
      <c r="F103" s="302"/>
      <c r="G103" s="302"/>
      <c r="H103" s="302"/>
      <c r="I103" s="302"/>
      <c r="J103" s="303"/>
      <c r="K103" s="303"/>
      <c r="L103" s="303"/>
      <c r="M103" s="303"/>
      <c r="N103" s="304"/>
      <c r="O103" s="304"/>
      <c r="P103" s="304"/>
      <c r="Q103" s="304"/>
      <c r="R103" s="304"/>
      <c r="S103" s="304"/>
      <c r="T103" s="304"/>
      <c r="U103" s="304"/>
      <c r="V103" s="304"/>
      <c r="W103" s="304"/>
      <c r="X103" s="304"/>
      <c r="Y103" s="304"/>
      <c r="Z103" s="304"/>
      <c r="AA103" s="304"/>
      <c r="AB103" s="304"/>
      <c r="AC103" s="174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</row>
    <row r="104" spans="1:29" s="170" customFormat="1" ht="18.75">
      <c r="A104" s="296"/>
      <c r="B104" s="302"/>
      <c r="C104" s="305"/>
      <c r="D104" s="303"/>
      <c r="E104" s="302"/>
      <c r="F104" s="302"/>
      <c r="G104" s="302"/>
      <c r="H104" s="302"/>
      <c r="I104" s="302"/>
      <c r="J104" s="303"/>
      <c r="K104" s="303"/>
      <c r="L104" s="303"/>
      <c r="M104" s="303"/>
      <c r="N104" s="304"/>
      <c r="O104" s="304"/>
      <c r="P104" s="304"/>
      <c r="Q104" s="304"/>
      <c r="R104" s="304"/>
      <c r="S104" s="304"/>
      <c r="T104" s="304"/>
      <c r="U104" s="599"/>
      <c r="V104" s="599"/>
      <c r="W104" s="599"/>
      <c r="X104" s="599"/>
      <c r="Y104" s="599"/>
      <c r="Z104" s="599"/>
      <c r="AA104" s="304"/>
      <c r="AB104" s="304"/>
      <c r="AC104" s="174"/>
    </row>
    <row r="105" spans="1:29" s="170" customFormat="1" ht="18.75">
      <c r="A105" s="296"/>
      <c r="B105" s="302"/>
      <c r="C105" s="303"/>
      <c r="D105" s="303"/>
      <c r="E105" s="302"/>
      <c r="F105" s="302"/>
      <c r="G105" s="302"/>
      <c r="H105" s="302"/>
      <c r="I105" s="302"/>
      <c r="J105" s="303"/>
      <c r="K105" s="303"/>
      <c r="L105" s="303"/>
      <c r="M105" s="303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/>
      <c r="AB105" s="304"/>
      <c r="AC105" s="174"/>
    </row>
    <row r="106" spans="1:29" s="170" customFormat="1" ht="20.25">
      <c r="A106" s="296"/>
      <c r="B106" s="306"/>
      <c r="C106" s="306"/>
      <c r="D106" s="306"/>
      <c r="E106" s="306"/>
      <c r="F106" s="307"/>
      <c r="G106" s="302"/>
      <c r="H106" s="302"/>
      <c r="I106" s="302"/>
      <c r="J106" s="303"/>
      <c r="K106" s="303"/>
      <c r="L106" s="303"/>
      <c r="M106" s="303"/>
      <c r="N106" s="304"/>
      <c r="O106" s="304"/>
      <c r="P106" s="599"/>
      <c r="Q106" s="599"/>
      <c r="R106" s="599"/>
      <c r="S106" s="599"/>
      <c r="T106" s="599"/>
      <c r="U106" s="599"/>
      <c r="V106" s="599"/>
      <c r="W106" s="599"/>
      <c r="X106" s="599"/>
      <c r="Y106" s="599"/>
      <c r="Z106" s="599"/>
      <c r="AA106" s="304"/>
      <c r="AB106" s="304"/>
      <c r="AC106" s="174"/>
    </row>
    <row r="107" spans="1:29" s="170" customFormat="1" ht="18" customHeight="1">
      <c r="A107" s="296"/>
      <c r="B107" s="308"/>
      <c r="C107" s="308"/>
      <c r="D107" s="308"/>
      <c r="E107" s="308"/>
      <c r="F107" s="309"/>
      <c r="G107" s="302"/>
      <c r="H107" s="302"/>
      <c r="I107" s="302"/>
      <c r="J107" s="303"/>
      <c r="K107" s="303"/>
      <c r="L107" s="303"/>
      <c r="M107" s="303"/>
      <c r="N107" s="304"/>
      <c r="O107" s="304"/>
      <c r="P107" s="600" t="s">
        <v>2</v>
      </c>
      <c r="Q107" s="600"/>
      <c r="R107" s="600"/>
      <c r="S107" s="600"/>
      <c r="T107" s="600"/>
      <c r="U107" s="600"/>
      <c r="V107" s="600"/>
      <c r="W107" s="600"/>
      <c r="X107" s="600"/>
      <c r="Y107" s="600"/>
      <c r="Z107" s="600"/>
      <c r="AA107" s="304"/>
      <c r="AB107" s="304"/>
      <c r="AC107" s="174"/>
    </row>
    <row r="108" spans="1:29" s="170" customFormat="1" ht="18.75">
      <c r="A108" s="296"/>
      <c r="B108" s="302"/>
      <c r="C108" s="303"/>
      <c r="D108" s="303"/>
      <c r="E108" s="302"/>
      <c r="F108" s="302"/>
      <c r="G108" s="302"/>
      <c r="H108" s="302"/>
      <c r="I108" s="302"/>
      <c r="J108" s="303"/>
      <c r="K108" s="303"/>
      <c r="L108" s="303"/>
      <c r="M108" s="303"/>
      <c r="N108" s="304"/>
      <c r="O108" s="304"/>
      <c r="P108" s="304"/>
      <c r="Q108" s="304"/>
      <c r="R108" s="304"/>
      <c r="S108" s="304"/>
      <c r="T108" s="304"/>
      <c r="U108" s="304"/>
      <c r="V108" s="304"/>
      <c r="W108" s="304"/>
      <c r="X108" s="304"/>
      <c r="Y108" s="304"/>
      <c r="Z108" s="304"/>
      <c r="AA108" s="304"/>
      <c r="AB108" s="304"/>
      <c r="AC108" s="174"/>
    </row>
    <row r="109" spans="1:29" s="170" customFormat="1" ht="18.75">
      <c r="A109" s="296"/>
      <c r="B109" s="302"/>
      <c r="C109" s="310" t="s">
        <v>2</v>
      </c>
      <c r="D109" s="310"/>
      <c r="E109" s="310"/>
      <c r="F109" s="310"/>
      <c r="G109" s="310"/>
      <c r="H109" s="310"/>
      <c r="I109" s="310"/>
      <c r="J109" s="303"/>
      <c r="K109" s="303"/>
      <c r="L109" s="303"/>
      <c r="M109" s="303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601"/>
      <c r="AA109" s="601"/>
      <c r="AB109" s="304"/>
      <c r="AC109" s="174"/>
    </row>
    <row r="110" spans="1:29" s="170" customFormat="1" ht="18.75">
      <c r="A110" s="296"/>
      <c r="B110" s="302"/>
      <c r="C110" s="303"/>
      <c r="D110" s="303"/>
      <c r="E110" s="302"/>
      <c r="F110" s="302"/>
      <c r="G110" s="302"/>
      <c r="H110" s="302"/>
      <c r="I110" s="302"/>
      <c r="J110" s="303"/>
      <c r="K110" s="303"/>
      <c r="L110" s="303"/>
      <c r="M110" s="303"/>
      <c r="N110" s="304"/>
      <c r="O110" s="304"/>
      <c r="P110" s="304"/>
      <c r="Q110" s="304"/>
      <c r="R110" s="304"/>
      <c r="S110" s="304"/>
      <c r="T110" s="304"/>
      <c r="U110" s="304"/>
      <c r="V110" s="304"/>
      <c r="W110" s="304"/>
      <c r="X110" s="304"/>
      <c r="Y110" s="304"/>
      <c r="Z110" s="304"/>
      <c r="AA110" s="304"/>
      <c r="AB110" s="304"/>
      <c r="AC110" s="174"/>
    </row>
    <row r="111" spans="1:29" s="170" customFormat="1" ht="15.75">
      <c r="A111" s="165"/>
      <c r="B111" s="311"/>
      <c r="C111" s="312"/>
      <c r="D111" s="312"/>
      <c r="E111" s="311"/>
      <c r="F111" s="311"/>
      <c r="G111" s="311"/>
      <c r="H111" s="311"/>
      <c r="I111" s="311"/>
      <c r="J111" s="312"/>
      <c r="K111" s="312"/>
      <c r="L111" s="312"/>
      <c r="M111" s="312"/>
      <c r="N111" s="313"/>
      <c r="O111" s="313"/>
      <c r="P111" s="313"/>
      <c r="Q111" s="313"/>
      <c r="R111" s="313"/>
      <c r="S111" s="313"/>
      <c r="T111" s="313"/>
      <c r="U111" s="313"/>
      <c r="V111" s="313"/>
      <c r="W111" s="313"/>
      <c r="X111" s="313"/>
      <c r="Y111" s="313"/>
      <c r="Z111" s="313"/>
      <c r="AA111" s="313"/>
      <c r="AB111" s="313"/>
      <c r="AC111" s="174"/>
    </row>
    <row r="112" spans="1:29" s="170" customFormat="1" ht="15.75">
      <c r="A112" s="165"/>
      <c r="B112" s="311"/>
      <c r="C112" s="312"/>
      <c r="D112" s="312"/>
      <c r="E112" s="311"/>
      <c r="F112" s="311"/>
      <c r="G112" s="311"/>
      <c r="H112" s="311"/>
      <c r="I112" s="311"/>
      <c r="J112" s="312"/>
      <c r="K112" s="312"/>
      <c r="L112" s="312"/>
      <c r="M112" s="312"/>
      <c r="N112" s="313"/>
      <c r="O112" s="313"/>
      <c r="P112" s="313"/>
      <c r="Q112" s="313"/>
      <c r="R112" s="313"/>
      <c r="S112" s="313"/>
      <c r="T112" s="313"/>
      <c r="U112" s="313"/>
      <c r="V112" s="313"/>
      <c r="W112" s="313"/>
      <c r="X112" s="313"/>
      <c r="Y112" s="313"/>
      <c r="Z112" s="313"/>
      <c r="AA112" s="313"/>
      <c r="AB112" s="313"/>
      <c r="AC112" s="174"/>
    </row>
    <row r="113" spans="1:29" s="170" customFormat="1" ht="15.75">
      <c r="A113" s="165"/>
      <c r="B113" s="311"/>
      <c r="C113" s="312"/>
      <c r="D113" s="312"/>
      <c r="E113" s="311"/>
      <c r="F113" s="311"/>
      <c r="G113" s="311"/>
      <c r="H113" s="311"/>
      <c r="I113" s="311"/>
      <c r="J113" s="312"/>
      <c r="K113" s="312"/>
      <c r="L113" s="312"/>
      <c r="M113" s="312"/>
      <c r="N113" s="313"/>
      <c r="O113" s="313"/>
      <c r="P113" s="313"/>
      <c r="Q113" s="313"/>
      <c r="R113" s="313"/>
      <c r="S113" s="313"/>
      <c r="T113" s="313"/>
      <c r="U113" s="313"/>
      <c r="V113" s="313"/>
      <c r="W113" s="313"/>
      <c r="X113" s="313"/>
      <c r="Y113" s="313"/>
      <c r="Z113" s="313"/>
      <c r="AA113" s="313"/>
      <c r="AB113" s="313"/>
      <c r="AC113" s="174"/>
    </row>
    <row r="114" spans="1:29" ht="15">
      <c r="A114" s="165"/>
      <c r="B114" s="314"/>
      <c r="C114" s="315"/>
      <c r="D114" s="315"/>
      <c r="E114" s="314"/>
      <c r="F114" s="314"/>
      <c r="G114" s="314"/>
      <c r="H114" s="314"/>
      <c r="I114" s="314"/>
      <c r="J114" s="315"/>
      <c r="K114" s="315"/>
      <c r="L114" s="315"/>
      <c r="M114" s="315"/>
      <c r="N114" s="316"/>
      <c r="O114" s="316"/>
      <c r="P114" s="316"/>
      <c r="Q114" s="316"/>
      <c r="R114" s="316"/>
      <c r="S114" s="316"/>
      <c r="T114" s="316"/>
      <c r="U114" s="316"/>
      <c r="V114" s="316"/>
      <c r="W114" s="316"/>
      <c r="X114" s="316"/>
      <c r="Y114" s="316"/>
      <c r="Z114" s="316"/>
      <c r="AA114" s="316"/>
      <c r="AB114" s="316"/>
      <c r="AC114" s="166"/>
    </row>
    <row r="115" spans="1:29" ht="15">
      <c r="A115" s="165"/>
      <c r="B115" s="314"/>
      <c r="C115" s="315"/>
      <c r="D115" s="315"/>
      <c r="E115" s="314"/>
      <c r="F115" s="314"/>
      <c r="G115" s="314"/>
      <c r="H115" s="314"/>
      <c r="I115" s="314"/>
      <c r="J115" s="315"/>
      <c r="K115" s="315"/>
      <c r="L115" s="315"/>
      <c r="M115" s="315"/>
      <c r="N115" s="316"/>
      <c r="O115" s="316"/>
      <c r="P115" s="316"/>
      <c r="Q115" s="316"/>
      <c r="R115" s="316"/>
      <c r="S115" s="316"/>
      <c r="T115" s="316"/>
      <c r="U115" s="316"/>
      <c r="V115" s="316"/>
      <c r="W115" s="316"/>
      <c r="X115" s="316"/>
      <c r="Y115" s="316"/>
      <c r="Z115" s="316"/>
      <c r="AA115" s="316"/>
      <c r="AB115" s="316"/>
      <c r="AC115" s="166"/>
    </row>
    <row r="116" spans="1:29" ht="15">
      <c r="A116" s="165"/>
      <c r="B116" s="314"/>
      <c r="C116" s="315"/>
      <c r="D116" s="315"/>
      <c r="E116" s="314"/>
      <c r="F116" s="314"/>
      <c r="G116" s="314"/>
      <c r="H116" s="314"/>
      <c r="I116" s="314"/>
      <c r="J116" s="315"/>
      <c r="K116" s="315"/>
      <c r="L116" s="315"/>
      <c r="M116" s="315"/>
      <c r="N116" s="316"/>
      <c r="O116" s="316"/>
      <c r="P116" s="316"/>
      <c r="Q116" s="316"/>
      <c r="R116" s="316"/>
      <c r="S116" s="316"/>
      <c r="T116" s="316"/>
      <c r="U116" s="316"/>
      <c r="V116" s="316"/>
      <c r="W116" s="316"/>
      <c r="X116" s="316"/>
      <c r="Y116" s="316"/>
      <c r="Z116" s="316"/>
      <c r="AA116" s="316"/>
      <c r="AB116" s="316"/>
      <c r="AC116" s="166"/>
    </row>
    <row r="117" spans="1:29" ht="15">
      <c r="A117" s="165"/>
      <c r="B117" s="314"/>
      <c r="C117" s="315"/>
      <c r="D117" s="315"/>
      <c r="E117" s="314"/>
      <c r="F117" s="314"/>
      <c r="G117" s="314"/>
      <c r="H117" s="314"/>
      <c r="I117" s="314"/>
      <c r="J117" s="315"/>
      <c r="K117" s="315"/>
      <c r="L117" s="315"/>
      <c r="M117" s="315"/>
      <c r="N117" s="316"/>
      <c r="O117" s="316"/>
      <c r="P117" s="316"/>
      <c r="Q117" s="316"/>
      <c r="R117" s="316"/>
      <c r="S117" s="316"/>
      <c r="T117" s="316"/>
      <c r="U117" s="316"/>
      <c r="V117" s="316"/>
      <c r="W117" s="316"/>
      <c r="X117" s="316"/>
      <c r="Y117" s="316"/>
      <c r="Z117" s="316"/>
      <c r="AA117" s="316"/>
      <c r="AB117" s="316"/>
      <c r="AC117" s="166"/>
    </row>
    <row r="118" spans="1:29" ht="15">
      <c r="A118" s="165"/>
      <c r="B118" s="314"/>
      <c r="C118" s="315"/>
      <c r="D118" s="315"/>
      <c r="E118" s="314"/>
      <c r="F118" s="314"/>
      <c r="G118" s="314"/>
      <c r="H118" s="314"/>
      <c r="I118" s="314"/>
      <c r="J118" s="315"/>
      <c r="K118" s="315"/>
      <c r="L118" s="315"/>
      <c r="M118" s="315"/>
      <c r="N118" s="316"/>
      <c r="O118" s="316"/>
      <c r="P118" s="316"/>
      <c r="Q118" s="316"/>
      <c r="R118" s="316"/>
      <c r="S118" s="316"/>
      <c r="T118" s="316"/>
      <c r="U118" s="316"/>
      <c r="V118" s="316"/>
      <c r="W118" s="316"/>
      <c r="X118" s="316"/>
      <c r="Y118" s="316"/>
      <c r="Z118" s="316"/>
      <c r="AA118" s="316"/>
      <c r="AB118" s="316"/>
      <c r="AC118" s="166"/>
    </row>
    <row r="119" spans="1:29" ht="15">
      <c r="A119" s="165"/>
      <c r="B119" s="314"/>
      <c r="C119" s="315"/>
      <c r="D119" s="315"/>
      <c r="E119" s="314"/>
      <c r="F119" s="314"/>
      <c r="G119" s="314"/>
      <c r="H119" s="314"/>
      <c r="I119" s="314"/>
      <c r="J119" s="315"/>
      <c r="K119" s="315"/>
      <c r="L119" s="315"/>
      <c r="M119" s="315"/>
      <c r="N119" s="316"/>
      <c r="O119" s="316"/>
      <c r="P119" s="316"/>
      <c r="Q119" s="316"/>
      <c r="R119" s="316"/>
      <c r="S119" s="316"/>
      <c r="T119" s="316"/>
      <c r="U119" s="316"/>
      <c r="V119" s="316"/>
      <c r="W119" s="316"/>
      <c r="X119" s="316"/>
      <c r="Y119" s="316"/>
      <c r="Z119" s="316"/>
      <c r="AA119" s="316"/>
      <c r="AB119" s="316"/>
      <c r="AC119" s="166"/>
    </row>
    <row r="120" spans="1:29" ht="15">
      <c r="A120" s="165"/>
      <c r="B120" s="314"/>
      <c r="C120" s="315"/>
      <c r="D120" s="315"/>
      <c r="E120" s="314"/>
      <c r="F120" s="314"/>
      <c r="G120" s="314"/>
      <c r="H120" s="314"/>
      <c r="I120" s="314"/>
      <c r="J120" s="315"/>
      <c r="K120" s="315"/>
      <c r="L120" s="315"/>
      <c r="M120" s="315"/>
      <c r="N120" s="316"/>
      <c r="O120" s="316"/>
      <c r="P120" s="316"/>
      <c r="Q120" s="316"/>
      <c r="R120" s="316"/>
      <c r="S120" s="316"/>
      <c r="T120" s="316"/>
      <c r="U120" s="316"/>
      <c r="V120" s="316"/>
      <c r="W120" s="316"/>
      <c r="X120" s="316"/>
      <c r="Y120" s="316"/>
      <c r="Z120" s="316"/>
      <c r="AA120" s="316"/>
      <c r="AB120" s="316"/>
      <c r="AC120" s="166"/>
    </row>
    <row r="121" spans="1:29" ht="15">
      <c r="A121" s="165"/>
      <c r="B121" s="314"/>
      <c r="C121" s="315"/>
      <c r="D121" s="315"/>
      <c r="E121" s="314"/>
      <c r="F121" s="314"/>
      <c r="G121" s="314"/>
      <c r="H121" s="314"/>
      <c r="I121" s="314"/>
      <c r="J121" s="315"/>
      <c r="K121" s="315"/>
      <c r="L121" s="315"/>
      <c r="M121" s="315"/>
      <c r="N121" s="316"/>
      <c r="O121" s="316"/>
      <c r="P121" s="316"/>
      <c r="Q121" s="316"/>
      <c r="R121" s="316"/>
      <c r="S121" s="316"/>
      <c r="T121" s="316"/>
      <c r="U121" s="316"/>
      <c r="V121" s="316"/>
      <c r="W121" s="316"/>
      <c r="X121" s="316"/>
      <c r="Y121" s="316"/>
      <c r="Z121" s="316"/>
      <c r="AA121" s="316"/>
      <c r="AB121" s="316"/>
      <c r="AC121" s="166"/>
    </row>
    <row r="122" spans="1:29" ht="15">
      <c r="A122" s="165"/>
      <c r="B122" s="314"/>
      <c r="C122" s="315"/>
      <c r="D122" s="315"/>
      <c r="E122" s="314"/>
      <c r="F122" s="314"/>
      <c r="G122" s="314"/>
      <c r="H122" s="314"/>
      <c r="I122" s="314"/>
      <c r="J122" s="315"/>
      <c r="K122" s="315"/>
      <c r="L122" s="315"/>
      <c r="M122" s="315"/>
      <c r="N122" s="316"/>
      <c r="O122" s="316"/>
      <c r="P122" s="316"/>
      <c r="Q122" s="316"/>
      <c r="R122" s="316"/>
      <c r="S122" s="316"/>
      <c r="T122" s="316"/>
      <c r="U122" s="316"/>
      <c r="V122" s="316"/>
      <c r="W122" s="316"/>
      <c r="X122" s="316"/>
      <c r="Y122" s="316"/>
      <c r="Z122" s="316"/>
      <c r="AA122" s="316"/>
      <c r="AB122" s="316"/>
      <c r="AC122" s="166"/>
    </row>
    <row r="123" spans="1:29" ht="15">
      <c r="A123" s="165"/>
      <c r="B123" s="314"/>
      <c r="C123" s="315"/>
      <c r="D123" s="315"/>
      <c r="E123" s="314"/>
      <c r="F123" s="314"/>
      <c r="G123" s="314"/>
      <c r="H123" s="314"/>
      <c r="I123" s="314"/>
      <c r="J123" s="315"/>
      <c r="K123" s="315"/>
      <c r="L123" s="315"/>
      <c r="M123" s="315"/>
      <c r="N123" s="316"/>
      <c r="O123" s="316"/>
      <c r="P123" s="316"/>
      <c r="Q123" s="316"/>
      <c r="R123" s="316"/>
      <c r="S123" s="316"/>
      <c r="T123" s="316"/>
      <c r="U123" s="316"/>
      <c r="V123" s="316"/>
      <c r="W123" s="316"/>
      <c r="X123" s="316"/>
      <c r="Y123" s="316"/>
      <c r="Z123" s="316"/>
      <c r="AA123" s="316"/>
      <c r="AB123" s="316"/>
      <c r="AC123" s="166"/>
    </row>
    <row r="124" spans="1:29" ht="15">
      <c r="A124" s="165"/>
      <c r="B124" s="314"/>
      <c r="C124" s="315"/>
      <c r="D124" s="315"/>
      <c r="E124" s="314"/>
      <c r="F124" s="314"/>
      <c r="G124" s="314"/>
      <c r="H124" s="314"/>
      <c r="I124" s="314"/>
      <c r="J124" s="315"/>
      <c r="K124" s="315"/>
      <c r="L124" s="315"/>
      <c r="M124" s="315"/>
      <c r="N124" s="316"/>
      <c r="O124" s="316"/>
      <c r="P124" s="316"/>
      <c r="Q124" s="316"/>
      <c r="R124" s="316"/>
      <c r="S124" s="316"/>
      <c r="T124" s="316"/>
      <c r="U124" s="316"/>
      <c r="V124" s="316"/>
      <c r="W124" s="316"/>
      <c r="X124" s="316"/>
      <c r="Y124" s="316"/>
      <c r="Z124" s="316"/>
      <c r="AA124" s="316"/>
      <c r="AB124" s="316"/>
      <c r="AC124" s="166"/>
    </row>
    <row r="125" spans="1:29" ht="15">
      <c r="A125" s="165"/>
      <c r="B125" s="314"/>
      <c r="C125" s="315"/>
      <c r="D125" s="315"/>
      <c r="E125" s="314"/>
      <c r="F125" s="314"/>
      <c r="G125" s="314"/>
      <c r="H125" s="314"/>
      <c r="I125" s="314"/>
      <c r="J125" s="315"/>
      <c r="K125" s="315"/>
      <c r="L125" s="315"/>
      <c r="M125" s="315"/>
      <c r="N125" s="316"/>
      <c r="O125" s="316"/>
      <c r="P125" s="316"/>
      <c r="Q125" s="316"/>
      <c r="R125" s="316"/>
      <c r="S125" s="316"/>
      <c r="T125" s="316"/>
      <c r="U125" s="316"/>
      <c r="V125" s="316"/>
      <c r="W125" s="316"/>
      <c r="X125" s="316"/>
      <c r="Y125" s="316"/>
      <c r="Z125" s="316"/>
      <c r="AA125" s="316"/>
      <c r="AB125" s="316"/>
      <c r="AC125" s="166"/>
    </row>
    <row r="126" spans="1:29" ht="15">
      <c r="A126" s="165"/>
      <c r="B126" s="166"/>
      <c r="C126" s="167"/>
      <c r="D126" s="168"/>
      <c r="E126" s="167"/>
      <c r="F126" s="167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5">
      <c r="A127" s="165"/>
      <c r="B127" s="166"/>
      <c r="C127" s="167"/>
      <c r="D127" s="168"/>
      <c r="E127" s="167"/>
      <c r="F127" s="167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317"/>
      <c r="AB127" s="317"/>
      <c r="AC127" s="166"/>
    </row>
    <row r="128" spans="1:35" ht="15.75">
      <c r="A128" s="165"/>
      <c r="B128" s="166"/>
      <c r="C128" s="167"/>
      <c r="D128" s="168"/>
      <c r="E128" s="167"/>
      <c r="F128" s="167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318"/>
      <c r="AC128" s="318"/>
      <c r="AD128" s="318"/>
      <c r="AE128" s="318"/>
      <c r="AF128" s="318"/>
      <c r="AG128" s="318"/>
      <c r="AH128" s="318"/>
      <c r="AI128" s="318"/>
    </row>
    <row r="129" spans="1:35" ht="15">
      <c r="A129" s="165"/>
      <c r="B129" s="166"/>
      <c r="C129" s="167"/>
      <c r="D129" s="168"/>
      <c r="E129" s="167"/>
      <c r="F129" s="167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7"/>
      <c r="AC129" s="167"/>
      <c r="AD129" s="319"/>
      <c r="AE129" s="319"/>
      <c r="AF129" s="319"/>
      <c r="AG129" s="319"/>
      <c r="AH129" s="319"/>
      <c r="AI129" s="319"/>
    </row>
    <row r="130" spans="1:35" ht="15">
      <c r="A130" s="165"/>
      <c r="B130" s="166"/>
      <c r="C130" s="167"/>
      <c r="D130" s="168"/>
      <c r="E130" s="167"/>
      <c r="F130" s="167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7"/>
      <c r="AC130" s="167"/>
      <c r="AD130" s="319"/>
      <c r="AE130" s="319"/>
      <c r="AF130" s="319"/>
      <c r="AG130" s="319"/>
      <c r="AH130" s="319"/>
      <c r="AI130" s="319"/>
    </row>
    <row r="131" spans="1:35" ht="15">
      <c r="A131" s="165"/>
      <c r="B131" s="166"/>
      <c r="C131" s="167"/>
      <c r="D131" s="168"/>
      <c r="E131" s="167"/>
      <c r="F131" s="167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7"/>
      <c r="AC131" s="167"/>
      <c r="AD131" s="319"/>
      <c r="AE131" s="319"/>
      <c r="AF131" s="319"/>
      <c r="AG131" s="319"/>
      <c r="AH131" s="319"/>
      <c r="AI131" s="319"/>
    </row>
  </sheetData>
  <sheetProtection/>
  <mergeCells count="76">
    <mergeCell ref="A102:AT102"/>
    <mergeCell ref="A83:AT83"/>
    <mergeCell ref="U104:Z104"/>
    <mergeCell ref="P106:Z106"/>
    <mergeCell ref="P107:Z107"/>
    <mergeCell ref="Z109:AA109"/>
    <mergeCell ref="A90:D90"/>
    <mergeCell ref="A93:D93"/>
    <mergeCell ref="A95:D95"/>
    <mergeCell ref="A96:D96"/>
    <mergeCell ref="A77:AT77"/>
    <mergeCell ref="A63:AT63"/>
    <mergeCell ref="A12:AT12"/>
    <mergeCell ref="A62:B62"/>
    <mergeCell ref="A76:B76"/>
    <mergeCell ref="A82:B82"/>
    <mergeCell ref="A13:AT13"/>
    <mergeCell ref="A29:AT29"/>
    <mergeCell ref="A87:AT87"/>
    <mergeCell ref="AP6:AP9"/>
    <mergeCell ref="AQ6:AQ9"/>
    <mergeCell ref="AR6:AR9"/>
    <mergeCell ref="AS6:AS9"/>
    <mergeCell ref="AT6:AT9"/>
    <mergeCell ref="AO6:AO9"/>
    <mergeCell ref="AJ6:AJ9"/>
    <mergeCell ref="AK6:AK9"/>
    <mergeCell ref="AL6:AL9"/>
    <mergeCell ref="AM6:AM9"/>
    <mergeCell ref="AN6:AN9"/>
    <mergeCell ref="AD6:AD9"/>
    <mergeCell ref="AE6:AE9"/>
    <mergeCell ref="AF6:AF9"/>
    <mergeCell ref="AG6:AG9"/>
    <mergeCell ref="AH6:AH9"/>
    <mergeCell ref="AI6:AI9"/>
    <mergeCell ref="X6:X9"/>
    <mergeCell ref="Y6:Y9"/>
    <mergeCell ref="Z6:Z9"/>
    <mergeCell ref="AA6:AA9"/>
    <mergeCell ref="AB6:AB9"/>
    <mergeCell ref="AC6:AC9"/>
    <mergeCell ref="R6:R9"/>
    <mergeCell ref="S6:S9"/>
    <mergeCell ref="T6:T9"/>
    <mergeCell ref="U6:U9"/>
    <mergeCell ref="V6:V9"/>
    <mergeCell ref="W6:W9"/>
    <mergeCell ref="L6:L9"/>
    <mergeCell ref="M6:M9"/>
    <mergeCell ref="N6:N9"/>
    <mergeCell ref="O6:O9"/>
    <mergeCell ref="P6:P9"/>
    <mergeCell ref="Q6:Q9"/>
    <mergeCell ref="C6:C9"/>
    <mergeCell ref="D6:D9"/>
    <mergeCell ref="G6:G9"/>
    <mergeCell ref="H6:H9"/>
    <mergeCell ref="I6:I9"/>
    <mergeCell ref="J6:J9"/>
    <mergeCell ref="Q5:U5"/>
    <mergeCell ref="V5:Z5"/>
    <mergeCell ref="AA5:AE5"/>
    <mergeCell ref="AF5:AJ5"/>
    <mergeCell ref="AK5:AO5"/>
    <mergeCell ref="AP5:AT5"/>
    <mergeCell ref="A2:AT2"/>
    <mergeCell ref="A4:A9"/>
    <mergeCell ref="C4:D5"/>
    <mergeCell ref="E4:K4"/>
    <mergeCell ref="L4:AT4"/>
    <mergeCell ref="E5:E9"/>
    <mergeCell ref="F5:F9"/>
    <mergeCell ref="G5:J5"/>
    <mergeCell ref="K5:K9"/>
    <mergeCell ref="L5:P5"/>
  </mergeCells>
  <printOptions horizontalCentered="1"/>
  <pageMargins left="0.1968503937007874" right="0.1968503937007874" top="0.3937007874015748" bottom="0.3937007874015748" header="0.5118110236220472" footer="0.2362204724409449"/>
  <pageSetup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ХарГАЖТ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Деканат АТС</dc:creator>
  <cp:keywords/>
  <dc:description/>
  <cp:lastModifiedBy>Volodymyr Khodorovskyi</cp:lastModifiedBy>
  <cp:lastPrinted>2021-11-06T09:05:44Z</cp:lastPrinted>
  <dcterms:created xsi:type="dcterms:W3CDTF">2000-05-12T07:53:26Z</dcterms:created>
  <dcterms:modified xsi:type="dcterms:W3CDTF">2021-11-06T09:09:19Z</dcterms:modified>
  <cp:category/>
  <cp:version/>
  <cp:contentType/>
  <cp:contentStatus/>
</cp:coreProperties>
</file>