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!!!АКРЕДИТАЦІЯ_2023-2024\Медсестринство-бакалавр\ОПП-2023\!!!ЗМІНИ\"/>
    </mc:Choice>
  </mc:AlternateContent>
  <bookViews>
    <workbookView xWindow="0" yWindow="0" windowWidth="19440" windowHeight="12435" tabRatio="846"/>
  </bookViews>
  <sheets>
    <sheet name="Cтор. 1" sheetId="7" r:id="rId1"/>
    <sheet name="Стор. 2" sheetId="5" r:id="rId2"/>
  </sheets>
  <definedNames>
    <definedName name="_xlnm._FilterDatabase" localSheetId="1" hidden="1">'Стор. 2'!$A$13:$W$50</definedName>
    <definedName name="_xlnm.Print_Area" localSheetId="1">'Стор. 2'!$A$1:$W$50</definedName>
  </definedNames>
  <calcPr calcId="152511"/>
</workbook>
</file>

<file path=xl/calcChain.xml><?xml version="1.0" encoding="utf-8"?>
<calcChain xmlns="http://schemas.openxmlformats.org/spreadsheetml/2006/main">
  <c r="D13" i="7" l="1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AH13" i="7" s="1"/>
  <c r="AI13" i="7" s="1"/>
  <c r="AJ13" i="7" s="1"/>
  <c r="AK13" i="7" s="1"/>
  <c r="AL13" i="7" s="1"/>
  <c r="AM13" i="7" s="1"/>
  <c r="AN13" i="7" s="1"/>
  <c r="AO13" i="7" s="1"/>
  <c r="AP13" i="7" s="1"/>
  <c r="AQ13" i="7" s="1"/>
  <c r="AR13" i="7" s="1"/>
  <c r="AS13" i="7" s="1"/>
  <c r="AT13" i="7" s="1"/>
  <c r="AU13" i="7" s="1"/>
  <c r="AV13" i="7" s="1"/>
  <c r="AW13" i="7" s="1"/>
  <c r="AX13" i="7" s="1"/>
  <c r="AY13" i="7" s="1"/>
  <c r="AZ13" i="7" s="1"/>
  <c r="BA13" i="7" s="1"/>
  <c r="BB13" i="7" s="1"/>
  <c r="G14" i="5" l="1"/>
  <c r="F14" i="5" s="1"/>
  <c r="E14" i="5" s="1"/>
  <c r="H14" i="5"/>
  <c r="I14" i="5"/>
  <c r="J14" i="5"/>
  <c r="K14" i="5"/>
  <c r="H15" i="5"/>
  <c r="G15" i="5" s="1"/>
  <c r="F15" i="5" s="1"/>
  <c r="E15" i="5" s="1"/>
  <c r="I15" i="5"/>
  <c r="J15" i="5"/>
  <c r="K15" i="5"/>
  <c r="G16" i="5"/>
  <c r="F16" i="5" s="1"/>
  <c r="E16" i="5" s="1"/>
  <c r="H16" i="5"/>
  <c r="I16" i="5"/>
  <c r="J16" i="5"/>
  <c r="K16" i="5"/>
  <c r="H17" i="5"/>
  <c r="G17" i="5" s="1"/>
  <c r="F17" i="5" s="1"/>
  <c r="E17" i="5" s="1"/>
  <c r="I17" i="5"/>
  <c r="J17" i="5"/>
  <c r="K17" i="5"/>
  <c r="H18" i="5"/>
  <c r="G18" i="5" s="1"/>
  <c r="F18" i="5" s="1"/>
  <c r="E18" i="5" s="1"/>
  <c r="I18" i="5"/>
  <c r="J18" i="5"/>
  <c r="K18" i="5"/>
  <c r="H19" i="5"/>
  <c r="I19" i="5"/>
  <c r="J19" i="5"/>
  <c r="G19" i="5" s="1"/>
  <c r="F19" i="5" s="1"/>
  <c r="E19" i="5" s="1"/>
  <c r="K19" i="5"/>
  <c r="G20" i="5"/>
  <c r="F20" i="5" s="1"/>
  <c r="E20" i="5" s="1"/>
  <c r="H20" i="5"/>
  <c r="I20" i="5"/>
  <c r="J20" i="5"/>
  <c r="K20" i="5"/>
  <c r="H21" i="5"/>
  <c r="G21" i="5" s="1"/>
  <c r="F21" i="5" s="1"/>
  <c r="E21" i="5" s="1"/>
  <c r="I21" i="5"/>
  <c r="J21" i="5"/>
  <c r="K21" i="5"/>
  <c r="G22" i="5"/>
  <c r="F22" i="5" s="1"/>
  <c r="E22" i="5" s="1"/>
  <c r="H22" i="5"/>
  <c r="I22" i="5"/>
  <c r="J22" i="5"/>
  <c r="K22" i="5"/>
  <c r="H23" i="5"/>
  <c r="G23" i="5" s="1"/>
  <c r="F23" i="5" s="1"/>
  <c r="E23" i="5" s="1"/>
  <c r="I23" i="5"/>
  <c r="J23" i="5"/>
  <c r="K23" i="5"/>
  <c r="H24" i="5"/>
  <c r="I24" i="5"/>
  <c r="G24" i="5" s="1"/>
  <c r="F24" i="5" s="1"/>
  <c r="E24" i="5" s="1"/>
  <c r="J24" i="5"/>
  <c r="K24" i="5"/>
  <c r="E34" i="5"/>
  <c r="K35" i="5"/>
  <c r="K34" i="5"/>
  <c r="K33" i="5"/>
  <c r="K32" i="5"/>
  <c r="F32" i="5" s="1"/>
  <c r="K31" i="5"/>
  <c r="K30" i="5"/>
  <c r="F30" i="5" s="1"/>
  <c r="F35" i="5"/>
  <c r="F34" i="5"/>
  <c r="F33" i="5"/>
  <c r="F31" i="5"/>
  <c r="G35" i="5"/>
  <c r="G34" i="5"/>
  <c r="G33" i="5"/>
  <c r="G32" i="5"/>
  <c r="G31" i="5"/>
  <c r="G30" i="5"/>
  <c r="H35" i="5"/>
  <c r="H34" i="5"/>
  <c r="H33" i="5"/>
  <c r="H32" i="5"/>
  <c r="H31" i="5"/>
  <c r="H30" i="5"/>
  <c r="I35" i="5"/>
  <c r="I34" i="5"/>
  <c r="I33" i="5"/>
  <c r="I32" i="5"/>
  <c r="I31" i="5"/>
  <c r="I30" i="5"/>
  <c r="J35" i="5"/>
  <c r="J34" i="5"/>
  <c r="J33" i="5"/>
  <c r="J32" i="5"/>
  <c r="J31" i="5"/>
  <c r="J30" i="5"/>
  <c r="R34" i="5"/>
  <c r="S34" i="5"/>
  <c r="H25" i="5"/>
  <c r="M60" i="5"/>
  <c r="K60" i="5"/>
  <c r="J60" i="5"/>
  <c r="I60" i="5"/>
  <c r="H60" i="5"/>
  <c r="G60" i="5"/>
  <c r="M96" i="5"/>
  <c r="K96" i="5"/>
  <c r="J96" i="5"/>
  <c r="I96" i="5"/>
  <c r="G96" i="5" s="1"/>
  <c r="H96" i="5"/>
  <c r="J25" i="5" l="1"/>
  <c r="I25" i="5"/>
  <c r="F60" i="5"/>
  <c r="E60" i="5" s="1"/>
  <c r="F96" i="5"/>
  <c r="E96" i="5" s="1"/>
  <c r="Q100" i="5"/>
  <c r="P100" i="5"/>
  <c r="O100" i="5"/>
  <c r="N100" i="5"/>
  <c r="L100" i="5"/>
  <c r="M84" i="5" l="1"/>
  <c r="K84" i="5"/>
  <c r="J84" i="5"/>
  <c r="I84" i="5"/>
  <c r="H84" i="5"/>
  <c r="G84" i="5" l="1"/>
  <c r="F84" i="5"/>
  <c r="E84" i="5" s="1"/>
  <c r="Q102" i="5" l="1"/>
  <c r="P102" i="5"/>
  <c r="O102" i="5"/>
  <c r="N102" i="5"/>
  <c r="L102" i="5"/>
  <c r="K83" i="5"/>
  <c r="J83" i="5"/>
  <c r="I83" i="5"/>
  <c r="H83" i="5"/>
  <c r="K82" i="5"/>
  <c r="J82" i="5"/>
  <c r="I82" i="5"/>
  <c r="H82" i="5"/>
  <c r="K81" i="5"/>
  <c r="J81" i="5"/>
  <c r="I81" i="5"/>
  <c r="H81" i="5"/>
  <c r="K99" i="5"/>
  <c r="J99" i="5"/>
  <c r="I99" i="5"/>
  <c r="H99" i="5"/>
  <c r="K98" i="5"/>
  <c r="J98" i="5"/>
  <c r="I98" i="5"/>
  <c r="H98" i="5"/>
  <c r="K97" i="5"/>
  <c r="J97" i="5"/>
  <c r="I97" i="5"/>
  <c r="H97" i="5"/>
  <c r="K80" i="5"/>
  <c r="J80" i="5"/>
  <c r="I80" i="5"/>
  <c r="H80" i="5"/>
  <c r="K79" i="5"/>
  <c r="J79" i="5"/>
  <c r="I79" i="5"/>
  <c r="H79" i="5"/>
  <c r="K78" i="5"/>
  <c r="J78" i="5"/>
  <c r="I78" i="5"/>
  <c r="H78" i="5"/>
  <c r="K77" i="5"/>
  <c r="J77" i="5"/>
  <c r="I77" i="5"/>
  <c r="H77" i="5"/>
  <c r="K76" i="5"/>
  <c r="J76" i="5"/>
  <c r="I76" i="5"/>
  <c r="H76" i="5"/>
  <c r="K75" i="5"/>
  <c r="J75" i="5"/>
  <c r="I75" i="5"/>
  <c r="H75" i="5"/>
  <c r="K74" i="5"/>
  <c r="J74" i="5"/>
  <c r="I74" i="5"/>
  <c r="H74" i="5"/>
  <c r="K73" i="5"/>
  <c r="J73" i="5"/>
  <c r="I73" i="5"/>
  <c r="H73" i="5"/>
  <c r="K72" i="5"/>
  <c r="J72" i="5"/>
  <c r="I72" i="5"/>
  <c r="H72" i="5"/>
  <c r="K71" i="5"/>
  <c r="J71" i="5"/>
  <c r="I71" i="5"/>
  <c r="H71" i="5"/>
  <c r="K70" i="5"/>
  <c r="J70" i="5"/>
  <c r="I70" i="5"/>
  <c r="H70" i="5"/>
  <c r="K69" i="5"/>
  <c r="J69" i="5"/>
  <c r="I69" i="5"/>
  <c r="H69" i="5"/>
  <c r="K68" i="5"/>
  <c r="J68" i="5"/>
  <c r="I68" i="5"/>
  <c r="H68" i="5"/>
  <c r="K67" i="5"/>
  <c r="J67" i="5"/>
  <c r="I67" i="5"/>
  <c r="H67" i="5"/>
  <c r="K66" i="5"/>
  <c r="J66" i="5"/>
  <c r="I66" i="5"/>
  <c r="H66" i="5"/>
  <c r="K65" i="5"/>
  <c r="J65" i="5"/>
  <c r="I65" i="5"/>
  <c r="H65" i="5"/>
  <c r="K64" i="5"/>
  <c r="J64" i="5"/>
  <c r="I64" i="5"/>
  <c r="H64" i="5"/>
  <c r="K63" i="5"/>
  <c r="J63" i="5"/>
  <c r="I63" i="5"/>
  <c r="H63" i="5"/>
  <c r="K62" i="5"/>
  <c r="J62" i="5"/>
  <c r="I62" i="5"/>
  <c r="H62" i="5"/>
  <c r="K61" i="5"/>
  <c r="J61" i="5"/>
  <c r="I61" i="5"/>
  <c r="H61" i="5"/>
  <c r="K95" i="5"/>
  <c r="J95" i="5"/>
  <c r="I95" i="5"/>
  <c r="H95" i="5"/>
  <c r="K59" i="5"/>
  <c r="J59" i="5"/>
  <c r="I59" i="5"/>
  <c r="H59" i="5"/>
  <c r="K94" i="5"/>
  <c r="J94" i="5"/>
  <c r="I94" i="5"/>
  <c r="H94" i="5"/>
  <c r="K58" i="5"/>
  <c r="J58" i="5"/>
  <c r="I58" i="5"/>
  <c r="H58" i="5"/>
  <c r="K93" i="5"/>
  <c r="J93" i="5"/>
  <c r="I93" i="5"/>
  <c r="H93" i="5"/>
  <c r="K92" i="5"/>
  <c r="J92" i="5"/>
  <c r="I92" i="5"/>
  <c r="H92" i="5"/>
  <c r="K57" i="5"/>
  <c r="J57" i="5"/>
  <c r="I57" i="5"/>
  <c r="H57" i="5"/>
  <c r="K91" i="5"/>
  <c r="J91" i="5"/>
  <c r="I91" i="5"/>
  <c r="H91" i="5"/>
  <c r="K56" i="5"/>
  <c r="J56" i="5"/>
  <c r="I56" i="5"/>
  <c r="H56" i="5"/>
  <c r="K55" i="5"/>
  <c r="J55" i="5"/>
  <c r="I55" i="5"/>
  <c r="H55" i="5"/>
  <c r="K54" i="5"/>
  <c r="J54" i="5"/>
  <c r="I54" i="5"/>
  <c r="H54" i="5"/>
  <c r="K53" i="5"/>
  <c r="J53" i="5"/>
  <c r="I53" i="5"/>
  <c r="H53" i="5"/>
  <c r="K90" i="5"/>
  <c r="J90" i="5"/>
  <c r="I90" i="5"/>
  <c r="H90" i="5"/>
  <c r="K52" i="5"/>
  <c r="J52" i="5"/>
  <c r="I52" i="5"/>
  <c r="H52" i="5"/>
  <c r="K89" i="5"/>
  <c r="J89" i="5"/>
  <c r="I89" i="5"/>
  <c r="H89" i="5"/>
  <c r="K88" i="5"/>
  <c r="J88" i="5"/>
  <c r="I88" i="5"/>
  <c r="H88" i="5"/>
  <c r="K87" i="5"/>
  <c r="J87" i="5"/>
  <c r="I87" i="5"/>
  <c r="H87" i="5"/>
  <c r="K86" i="5"/>
  <c r="J86" i="5"/>
  <c r="I86" i="5"/>
  <c r="H86" i="5"/>
  <c r="K51" i="5"/>
  <c r="J51" i="5"/>
  <c r="I51" i="5"/>
  <c r="I100" i="5" s="1"/>
  <c r="H51" i="5"/>
  <c r="K85" i="5"/>
  <c r="J85" i="5"/>
  <c r="I85" i="5"/>
  <c r="H85" i="5"/>
  <c r="M83" i="5"/>
  <c r="M82" i="5"/>
  <c r="M81" i="5"/>
  <c r="M99" i="5"/>
  <c r="M98" i="5"/>
  <c r="M97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2" i="5"/>
  <c r="M61" i="5"/>
  <c r="M95" i="5"/>
  <c r="M59" i="5"/>
  <c r="M94" i="5"/>
  <c r="M58" i="5"/>
  <c r="M93" i="5"/>
  <c r="M92" i="5"/>
  <c r="M57" i="5"/>
  <c r="M91" i="5"/>
  <c r="M56" i="5"/>
  <c r="M55" i="5"/>
  <c r="M54" i="5"/>
  <c r="M53" i="5"/>
  <c r="M90" i="5"/>
  <c r="M52" i="5"/>
  <c r="M89" i="5"/>
  <c r="M88" i="5"/>
  <c r="M87" i="5"/>
  <c r="M86" i="5"/>
  <c r="M51" i="5"/>
  <c r="M85" i="5"/>
  <c r="J100" i="5" l="1"/>
  <c r="K100" i="5"/>
  <c r="M100" i="5"/>
  <c r="H100" i="5"/>
  <c r="G94" i="5"/>
  <c r="F94" i="5"/>
  <c r="E94" i="5" s="1"/>
  <c r="G51" i="5"/>
  <c r="G90" i="5"/>
  <c r="F90" i="5" s="1"/>
  <c r="E90" i="5" s="1"/>
  <c r="G53" i="5"/>
  <c r="F53" i="5" s="1"/>
  <c r="E53" i="5" s="1"/>
  <c r="G54" i="5"/>
  <c r="F54" i="5" s="1"/>
  <c r="E54" i="5" s="1"/>
  <c r="G93" i="5"/>
  <c r="F93" i="5" s="1"/>
  <c r="E93" i="5" s="1"/>
  <c r="G64" i="5"/>
  <c r="F64" i="5" s="1"/>
  <c r="E64" i="5" s="1"/>
  <c r="G59" i="5"/>
  <c r="F59" i="5" s="1"/>
  <c r="E59" i="5" s="1"/>
  <c r="G74" i="5"/>
  <c r="F74" i="5" s="1"/>
  <c r="E74" i="5" s="1"/>
  <c r="M102" i="5"/>
  <c r="G89" i="5"/>
  <c r="F89" i="5" s="1"/>
  <c r="E89" i="5" s="1"/>
  <c r="G92" i="5"/>
  <c r="F92" i="5" s="1"/>
  <c r="E92" i="5" s="1"/>
  <c r="G66" i="5"/>
  <c r="F66" i="5" s="1"/>
  <c r="E66" i="5" s="1"/>
  <c r="G67" i="5"/>
  <c r="F67" i="5" s="1"/>
  <c r="E67" i="5" s="1"/>
  <c r="G69" i="5"/>
  <c r="F69" i="5" s="1"/>
  <c r="E69" i="5" s="1"/>
  <c r="G70" i="5"/>
  <c r="F70" i="5" s="1"/>
  <c r="E70" i="5" s="1"/>
  <c r="G72" i="5"/>
  <c r="F72" i="5" s="1"/>
  <c r="E72" i="5" s="1"/>
  <c r="G73" i="5"/>
  <c r="F73" i="5" s="1"/>
  <c r="E73" i="5" s="1"/>
  <c r="G55" i="5"/>
  <c r="F55" i="5" s="1"/>
  <c r="E55" i="5" s="1"/>
  <c r="G91" i="5"/>
  <c r="F91" i="5" s="1"/>
  <c r="E91" i="5" s="1"/>
  <c r="G58" i="5"/>
  <c r="F58" i="5" s="1"/>
  <c r="E58" i="5" s="1"/>
  <c r="G86" i="5"/>
  <c r="F86" i="5" s="1"/>
  <c r="E86" i="5" s="1"/>
  <c r="G65" i="5"/>
  <c r="F65" i="5" s="1"/>
  <c r="E65" i="5" s="1"/>
  <c r="G71" i="5"/>
  <c r="F71" i="5" s="1"/>
  <c r="E71" i="5" s="1"/>
  <c r="G79" i="5"/>
  <c r="F79" i="5" s="1"/>
  <c r="E79" i="5" s="1"/>
  <c r="G80" i="5"/>
  <c r="F80" i="5" s="1"/>
  <c r="E80" i="5" s="1"/>
  <c r="G82" i="5"/>
  <c r="F82" i="5" s="1"/>
  <c r="E82" i="5" s="1"/>
  <c r="G76" i="5"/>
  <c r="F76" i="5" s="1"/>
  <c r="E76" i="5" s="1"/>
  <c r="G97" i="5"/>
  <c r="F97" i="5" s="1"/>
  <c r="E97" i="5" s="1"/>
  <c r="G99" i="5"/>
  <c r="F99" i="5" s="1"/>
  <c r="E99" i="5" s="1"/>
  <c r="G83" i="5"/>
  <c r="F83" i="5" s="1"/>
  <c r="E83" i="5" s="1"/>
  <c r="G61" i="5"/>
  <c r="F61" i="5" s="1"/>
  <c r="E61" i="5" s="1"/>
  <c r="G88" i="5"/>
  <c r="F88" i="5" s="1"/>
  <c r="E88" i="5" s="1"/>
  <c r="G56" i="5"/>
  <c r="F56" i="5" s="1"/>
  <c r="E56" i="5" s="1"/>
  <c r="G57" i="5"/>
  <c r="F57" i="5" s="1"/>
  <c r="E57" i="5" s="1"/>
  <c r="G95" i="5"/>
  <c r="F95" i="5" s="1"/>
  <c r="E95" i="5" s="1"/>
  <c r="G63" i="5"/>
  <c r="F63" i="5" s="1"/>
  <c r="E63" i="5" s="1"/>
  <c r="G78" i="5"/>
  <c r="F78" i="5" s="1"/>
  <c r="E78" i="5" s="1"/>
  <c r="G98" i="5"/>
  <c r="F98" i="5" s="1"/>
  <c r="E98" i="5" s="1"/>
  <c r="G85" i="5"/>
  <c r="F85" i="5" s="1"/>
  <c r="E85" i="5" s="1"/>
  <c r="G68" i="5"/>
  <c r="F68" i="5" s="1"/>
  <c r="E68" i="5" s="1"/>
  <c r="G75" i="5"/>
  <c r="F75" i="5" s="1"/>
  <c r="E75" i="5" s="1"/>
  <c r="G77" i="5"/>
  <c r="F77" i="5" s="1"/>
  <c r="E77" i="5" s="1"/>
  <c r="G81" i="5"/>
  <c r="F81" i="5" s="1"/>
  <c r="E81" i="5" s="1"/>
  <c r="G87" i="5"/>
  <c r="F87" i="5" s="1"/>
  <c r="E87" i="5" s="1"/>
  <c r="G52" i="5"/>
  <c r="F52" i="5" s="1"/>
  <c r="E52" i="5" s="1"/>
  <c r="G62" i="5"/>
  <c r="F62" i="5" s="1"/>
  <c r="E62" i="5" s="1"/>
  <c r="F51" i="5" l="1"/>
  <c r="G100" i="5"/>
  <c r="T36" i="5"/>
  <c r="U36" i="5"/>
  <c r="V36" i="5"/>
  <c r="W36" i="5"/>
  <c r="S38" i="5"/>
  <c r="R38" i="5" s="1"/>
  <c r="K38" i="5"/>
  <c r="F38" i="5" s="1"/>
  <c r="E38" i="5" s="1"/>
  <c r="J38" i="5"/>
  <c r="I38" i="5"/>
  <c r="H38" i="5"/>
  <c r="S35" i="5"/>
  <c r="R35" i="5" s="1"/>
  <c r="S33" i="5"/>
  <c r="R33" i="5" s="1"/>
  <c r="E33" i="5"/>
  <c r="S32" i="5"/>
  <c r="R32" i="5" s="1"/>
  <c r="S31" i="5"/>
  <c r="R31" i="5" s="1"/>
  <c r="S30" i="5"/>
  <c r="R30" i="5" s="1"/>
  <c r="K36" i="5"/>
  <c r="J36" i="5"/>
  <c r="H27" i="5"/>
  <c r="I27" i="5"/>
  <c r="I28" i="5" s="1"/>
  <c r="J27" i="5"/>
  <c r="J28" i="5" s="1"/>
  <c r="K27" i="5"/>
  <c r="K28" i="5" s="1"/>
  <c r="V25" i="5"/>
  <c r="S16" i="5"/>
  <c r="R16" i="5" s="1"/>
  <c r="S17" i="5"/>
  <c r="R17" i="5" s="1"/>
  <c r="S18" i="5"/>
  <c r="R18" i="5" s="1"/>
  <c r="S19" i="5"/>
  <c r="R19" i="5" s="1"/>
  <c r="S20" i="5"/>
  <c r="R20" i="5" s="1"/>
  <c r="S21" i="5"/>
  <c r="R21" i="5" s="1"/>
  <c r="S22" i="5"/>
  <c r="R22" i="5" s="1"/>
  <c r="S23" i="5"/>
  <c r="R23" i="5" s="1"/>
  <c r="S24" i="5"/>
  <c r="R24" i="5" s="1"/>
  <c r="S15" i="5"/>
  <c r="R15" i="5" s="1"/>
  <c r="S14" i="5"/>
  <c r="R14" i="5" s="1"/>
  <c r="S27" i="5"/>
  <c r="R27" i="5" s="1"/>
  <c r="R28" i="5" s="1"/>
  <c r="W25" i="5"/>
  <c r="U25" i="5"/>
  <c r="T25" i="5"/>
  <c r="W28" i="5"/>
  <c r="U28" i="5"/>
  <c r="T28" i="5"/>
  <c r="G25" i="5" l="1"/>
  <c r="E51" i="5"/>
  <c r="E100" i="5" s="1"/>
  <c r="F100" i="5"/>
  <c r="I36" i="5"/>
  <c r="E35" i="5"/>
  <c r="S28" i="5"/>
  <c r="J40" i="5"/>
  <c r="J102" i="5" s="1"/>
  <c r="G27" i="5"/>
  <c r="F27" i="5" s="1"/>
  <c r="T40" i="5"/>
  <c r="T102" i="5" s="1"/>
  <c r="U40" i="5"/>
  <c r="U102" i="5" s="1"/>
  <c r="E32" i="5"/>
  <c r="H36" i="5"/>
  <c r="K25" i="5"/>
  <c r="K40" i="5" s="1"/>
  <c r="K102" i="5" s="1"/>
  <c r="E31" i="5"/>
  <c r="V40" i="5"/>
  <c r="V102" i="5" s="1"/>
  <c r="S25" i="5"/>
  <c r="W40" i="5"/>
  <c r="W102" i="5" s="1"/>
  <c r="R36" i="5"/>
  <c r="R25" i="5"/>
  <c r="H28" i="5"/>
  <c r="S36" i="5"/>
  <c r="G36" i="5" l="1"/>
  <c r="I40" i="5"/>
  <c r="I102" i="5" s="1"/>
  <c r="H40" i="5"/>
  <c r="H102" i="5" s="1"/>
  <c r="G28" i="5"/>
  <c r="S40" i="5"/>
  <c r="S102" i="5" s="1"/>
  <c r="E30" i="5"/>
  <c r="E36" i="5" s="1"/>
  <c r="F36" i="5"/>
  <c r="R40" i="5"/>
  <c r="R102" i="5" s="1"/>
  <c r="E27" i="5"/>
  <c r="E28" i="5" s="1"/>
  <c r="F28" i="5"/>
  <c r="G40" i="5" l="1"/>
  <c r="G102" i="5" s="1"/>
  <c r="E25" i="5"/>
  <c r="E40" i="5" s="1"/>
  <c r="E102" i="5" s="1"/>
  <c r="F25" i="5"/>
  <c r="F40" i="5" s="1"/>
  <c r="F102" i="5" s="1"/>
</calcChain>
</file>

<file path=xl/sharedStrings.xml><?xml version="1.0" encoding="utf-8"?>
<sst xmlns="http://schemas.openxmlformats.org/spreadsheetml/2006/main" count="272" uniqueCount="231">
  <si>
    <t>заліків</t>
  </si>
  <si>
    <t xml:space="preserve"> Кількість заліків</t>
  </si>
  <si>
    <t xml:space="preserve"> </t>
  </si>
  <si>
    <t>Аудиторні</t>
  </si>
  <si>
    <t>лекції</t>
  </si>
  <si>
    <t xml:space="preserve"> Кількість курсових проектів і робіт</t>
  </si>
  <si>
    <t xml:space="preserve"> Кількість екзаменів</t>
  </si>
  <si>
    <t>ЗАГАЛЬНА КІЛЬКІСТЬ ГОДИН</t>
  </si>
  <si>
    <t>Всього</t>
  </si>
  <si>
    <r>
      <t>Начальник навчально-методичного відділу (управління)</t>
    </r>
    <r>
      <rPr>
        <sz val="14"/>
        <rFont val="Times New Roman"/>
        <family val="1"/>
        <charset val="204"/>
      </rPr>
      <t xml:space="preserve"> </t>
    </r>
  </si>
  <si>
    <t>Кількість кредитів ECTS</t>
  </si>
  <si>
    <t>Загальний обсяг годин</t>
  </si>
  <si>
    <t>Підсумковий модульний контроль</t>
  </si>
  <si>
    <t>Кількість годин</t>
  </si>
  <si>
    <t>Самостійна робота</t>
  </si>
  <si>
    <t>І курс</t>
  </si>
  <si>
    <t>Розподіл за семестрами</t>
  </si>
  <si>
    <t xml:space="preserve"> НАЗВА НАВЧАЛЬНОЇ</t>
  </si>
  <si>
    <t>ДИСЦИПЛІНИ</t>
  </si>
  <si>
    <t>Іноземна мова</t>
  </si>
  <si>
    <t>Філософія</t>
  </si>
  <si>
    <t>НАВЧАЛЬНИЙ   ПЛАН</t>
  </si>
  <si>
    <t>денна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</si>
  <si>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</si>
  <si>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</si>
  <si>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</si>
  <si>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</si>
  <si>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</si>
  <si>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</si>
  <si>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</si>
  <si>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</si>
  <si>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</si>
  <si>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</si>
  <si>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</si>
  <si>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</si>
  <si>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</si>
  <si>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К</t>
  </si>
  <si>
    <t>І</t>
  </si>
  <si>
    <t>П</t>
  </si>
  <si>
    <t>Позначення:</t>
  </si>
  <si>
    <t>Канікули</t>
  </si>
  <si>
    <t>Семестр</t>
  </si>
  <si>
    <r>
      <t xml:space="preserve">         </t>
    </r>
    <r>
      <rPr>
        <sz val="18"/>
        <rFont val="Arial"/>
        <family val="2"/>
        <charset val="204"/>
      </rPr>
      <t xml:space="preserve"> </t>
    </r>
  </si>
  <si>
    <t>МІНІСТЕРСТВО ОХОРОНИ ЗДОРОВЯ УКРАЇНИ</t>
  </si>
  <si>
    <t xml:space="preserve">Підготовки </t>
  </si>
  <si>
    <t xml:space="preserve">  з галузі знань</t>
  </si>
  <si>
    <t>Кваліфікація</t>
  </si>
  <si>
    <t>за спеціальністю</t>
  </si>
  <si>
    <t>Строк навчання</t>
  </si>
  <si>
    <t>Форма навчання</t>
  </si>
  <si>
    <t>на основі</t>
  </si>
  <si>
    <t>ЗМ</t>
  </si>
  <si>
    <t>Теоретичне навчання</t>
  </si>
  <si>
    <t>Форма № Н-3.01</t>
  </si>
  <si>
    <t>II. ЗВЕДЕНІ ДАНІ ПРО БЮДЖЕТ ЧАСУ, тижні</t>
  </si>
  <si>
    <t xml:space="preserve">                                                                          І. ГРАФІК НАВЧАЛЬНОГО ПРОЦЕСУ</t>
  </si>
  <si>
    <t>Практика</t>
  </si>
  <si>
    <t>Разом</t>
  </si>
  <si>
    <t>Термін для завершення вивчення окремих модулів</t>
  </si>
  <si>
    <t>Термін для завершення вивчення модулів</t>
  </si>
  <si>
    <t>ІІІ. ПРАКТИКА</t>
  </si>
  <si>
    <t>Назва практики</t>
  </si>
  <si>
    <t>Тижні</t>
  </si>
  <si>
    <t>практично-орієнтований іспит</t>
  </si>
  <si>
    <t>V. ПЛАН НАВЧАЛЬНОГО ПРОЦЕСУ</t>
  </si>
  <si>
    <t>Охорона праці в галузі</t>
  </si>
  <si>
    <t xml:space="preserve">Розподіл годин на за курсами </t>
  </si>
  <si>
    <t>ECTS</t>
  </si>
  <si>
    <t>22 Охорона здоров`я</t>
  </si>
  <si>
    <t>БУКОВИНСЬКИЙ ДЕРЖАВНИЙ МЕДИЧНИЙ УНІВЕРСИТЕТ</t>
  </si>
  <si>
    <t>223 Медсестринство</t>
  </si>
  <si>
    <t>бакалавра</t>
  </si>
  <si>
    <t>бакалавр медсестринства</t>
  </si>
  <si>
    <t>1 рік</t>
  </si>
  <si>
    <t>Українська мова</t>
  </si>
  <si>
    <t>Біологічна хімія</t>
  </si>
  <si>
    <t>Клінічна фармакологія з токсикологією</t>
  </si>
  <si>
    <t>Обстеження та оцінка здоров’я людини</t>
  </si>
  <si>
    <t>Медичне та фармацевтичне товарознавство</t>
  </si>
  <si>
    <t>Менеджмент та лідерство в медсестринстві</t>
  </si>
  <si>
    <t>Клінічне медсестринство</t>
  </si>
  <si>
    <t>1. ОБОВ’ЯЗКОВІ КОМПОНЕНТИ</t>
  </si>
  <si>
    <t>1.1. Нормативні навчальні дисципліни</t>
  </si>
  <si>
    <t>1.2. Практика</t>
  </si>
  <si>
    <t>ОК 1</t>
  </si>
  <si>
    <t>Код</t>
  </si>
  <si>
    <t>ОК 2</t>
  </si>
  <si>
    <t>ОК 3</t>
  </si>
  <si>
    <t>ОК 4</t>
  </si>
  <si>
    <t>ОК 5</t>
  </si>
  <si>
    <t>ОК 6</t>
  </si>
  <si>
    <t>ОК 7</t>
  </si>
  <si>
    <t>ОК 8</t>
  </si>
  <si>
    <t>ОК 9</t>
  </si>
  <si>
    <t>ОК 10</t>
  </si>
  <si>
    <t>ОК 11</t>
  </si>
  <si>
    <t>Переддипломна практика</t>
  </si>
  <si>
    <t>ОК 12</t>
  </si>
  <si>
    <t>2. ВИБІРКОВІ КОМПОНЕНТИ (БЛОКИ)</t>
  </si>
  <si>
    <t xml:space="preserve">1. Основи раціонального харчування. 
2. Вступ у дієтологію. 
3. Нутріціологія та лікувальне харчування. </t>
  </si>
  <si>
    <t>ВК 1</t>
  </si>
  <si>
    <t>ВК 2</t>
  </si>
  <si>
    <t>ВК 3</t>
  </si>
  <si>
    <t>ВК 4</t>
  </si>
  <si>
    <t>ВК 5</t>
  </si>
  <si>
    <t>Економіка охорони здоров'я. Маркетинг медичних послуг</t>
  </si>
  <si>
    <t>Єдиний державний кваліфікаційний іспит</t>
  </si>
  <si>
    <t>семінарські заняття</t>
  </si>
  <si>
    <t>практичні заняття</t>
  </si>
  <si>
    <t>інтегрований тестовий іспит</t>
  </si>
  <si>
    <t>Клінічне медсестринство в хірургії</t>
  </si>
  <si>
    <t>4,5</t>
  </si>
  <si>
    <t>А</t>
  </si>
  <si>
    <t>Клінічне медсестринство у внутрішній медицині</t>
  </si>
  <si>
    <t>IV. АТЕСТАЦІЯ</t>
  </si>
  <si>
    <t>Атестація</t>
  </si>
  <si>
    <t>Інтегрований тестовий іспит</t>
  </si>
  <si>
    <t>Практично-орієнтований іспит</t>
  </si>
  <si>
    <t>Перезарахування</t>
  </si>
  <si>
    <t>КІЛЬКІСТЬ ГОДИН</t>
  </si>
  <si>
    <t>Основи філософських знань</t>
  </si>
  <si>
    <t>Культурологія</t>
  </si>
  <si>
    <t>Українська мова (за професійним спрямуванням)</t>
  </si>
  <si>
    <t>Основи правознавства</t>
  </si>
  <si>
    <t>Історія України</t>
  </si>
  <si>
    <t>Соціологія</t>
  </si>
  <si>
    <t>Основи економічної теорії</t>
  </si>
  <si>
    <t>Основи латинської мови з медичною термінологією</t>
  </si>
  <si>
    <t>Основи медичної інформатики</t>
  </si>
  <si>
    <t>Анатомія людини</t>
  </si>
  <si>
    <t>Фізіологія</t>
  </si>
  <si>
    <t>Патоморфологія та патофізіологія</t>
  </si>
  <si>
    <t>Фармакологія та медична рецептура</t>
  </si>
  <si>
    <t>Медична хімія</t>
  </si>
  <si>
    <t>Мікробіологія</t>
  </si>
  <si>
    <t>Основи екології та профілактичної медицини</t>
  </si>
  <si>
    <t>Безпека життєдіяльності</t>
  </si>
  <si>
    <t>Медична біологія</t>
  </si>
  <si>
    <t>Основи біологічної фізики та медична апаратура</t>
  </si>
  <si>
    <t>Ріст і розвиток людини</t>
  </si>
  <si>
    <t>Репродуктивне здоров'я та планування сім'ї</t>
  </si>
  <si>
    <t>Історія медицини та медсестринства</t>
  </si>
  <si>
    <t>Основи медсестринства</t>
  </si>
  <si>
    <t>Медсестринство у внутрішній медицині</t>
  </si>
  <si>
    <t>Медсестринство в хірургії</t>
  </si>
  <si>
    <t>Медсестринство в педіатрії</t>
  </si>
  <si>
    <t>Медсестринство в акушерстві</t>
  </si>
  <si>
    <t>Медсестринство в гінекології</t>
  </si>
  <si>
    <t>Медсестринство в інфектології</t>
  </si>
  <si>
    <t>Медсестринство в офтальмології</t>
  </si>
  <si>
    <t>Медсестринство в оториноларингології</t>
  </si>
  <si>
    <t>Медсестринство в онкології</t>
  </si>
  <si>
    <t>Медсестринство в дерматології та венерології</t>
  </si>
  <si>
    <t>Медсестринство в сімейній медицині</t>
  </si>
  <si>
    <t>Медсестринство в геронтології, геріатрії та паліативній медицині</t>
  </si>
  <si>
    <t>Медсестринство в неврології</t>
  </si>
  <si>
    <t>Медсестринство в психіатрії та наркології</t>
  </si>
  <si>
    <t>Громадське здоров'я і громадське медсестринство</t>
  </si>
  <si>
    <t>Медична та соціальна реабілітація</t>
  </si>
  <si>
    <t>Анестезіологія та реаніматологія</t>
  </si>
  <si>
    <t>Військово-медична підготовка та медицина надзвичайних ситуацій</t>
  </si>
  <si>
    <t>Основи охорони праці та охорона праці в галузі</t>
  </si>
  <si>
    <t>Іноземна мова (за професійним спрямуванням)</t>
  </si>
  <si>
    <t>Фізичне виховання</t>
  </si>
  <si>
    <t>Основи психології та міжособове спілкування</t>
  </si>
  <si>
    <t>Виробнича практика</t>
  </si>
  <si>
    <t>3 АТЕСТАЦІЯ</t>
  </si>
  <si>
    <t>4 КОМПОНЕНТИ, ЯКІ ПІДЛЯГАЮТЬ ПЕРЕЗАРАХУВАННЮ В МЕЖАХ ПОПЕРЕДНЬОЇ ОСВІТНЬОЇ ПРОГРАМИ ПІДГОТОВКИ ФАХОВОГО МОЛОДШОГО БАКАЛАВРА (МОЛОДШОГО СПЕЦІАЛІСТА) ДЛЯ КВАЛІФІКАЦІЇ "СЕСТРА МЕДИЧНА", "ФЕЛЬДШЕР"</t>
  </si>
  <si>
    <t>Етика та деонтологія</t>
  </si>
  <si>
    <t>ПзКО1</t>
  </si>
  <si>
    <t>ПзКО2</t>
  </si>
  <si>
    <t>ПзКО3</t>
  </si>
  <si>
    <t>ПзКО4</t>
  </si>
  <si>
    <t>ПзКО5</t>
  </si>
  <si>
    <t>КІЛЬКІСТЬ ГОДИН, ЯКІ ПІДЛЯГАЮТЬ ПЕРЕЗАРАХУВАННЮ</t>
  </si>
  <si>
    <t>ПзКО6</t>
  </si>
  <si>
    <t>ПзКО7</t>
  </si>
  <si>
    <t>ПзКО8</t>
  </si>
  <si>
    <t>ПзКО9</t>
  </si>
  <si>
    <t>ПзКО10</t>
  </si>
  <si>
    <t>ПзКО11</t>
  </si>
  <si>
    <t>ПзКО12</t>
  </si>
  <si>
    <t>ПзКО13</t>
  </si>
  <si>
    <t>ПзКО14</t>
  </si>
  <si>
    <t>ПзКО15</t>
  </si>
  <si>
    <t>ПзКО16</t>
  </si>
  <si>
    <t>ПзКО18</t>
  </si>
  <si>
    <t>ПзКО19</t>
  </si>
  <si>
    <t>ПзКО20</t>
  </si>
  <si>
    <t>ПзКО21</t>
  </si>
  <si>
    <t>ПзКО22</t>
  </si>
  <si>
    <t>ПзКО23</t>
  </si>
  <si>
    <t>ПзКО24</t>
  </si>
  <si>
    <t>ПзКО25</t>
  </si>
  <si>
    <t>ПзКО26</t>
  </si>
  <si>
    <t>ПзКО27</t>
  </si>
  <si>
    <t>ПзКО28</t>
  </si>
  <si>
    <t>ПзКО29</t>
  </si>
  <si>
    <t>ПзКО30</t>
  </si>
  <si>
    <t>ПзКО31</t>
  </si>
  <si>
    <t>ПзКО32</t>
  </si>
  <si>
    <t>ПзКО33</t>
  </si>
  <si>
    <t>ПзКО17</t>
  </si>
  <si>
    <t>ПзКВ1</t>
  </si>
  <si>
    <t>ПзКВ2</t>
  </si>
  <si>
    <t>ПзКВ3</t>
  </si>
  <si>
    <t>ПзКВ4</t>
  </si>
  <si>
    <t>ПзКВ5</t>
  </si>
  <si>
    <t>ПзКВ6</t>
  </si>
  <si>
    <t>ПзКВ7</t>
  </si>
  <si>
    <t>ПзКВ8</t>
  </si>
  <si>
    <t>ПзКВ13</t>
  </si>
  <si>
    <t>ПзКВ9</t>
  </si>
  <si>
    <t>ПзКВ10</t>
  </si>
  <si>
    <t>ПзКВ11</t>
  </si>
  <si>
    <t>ПзКВ12</t>
  </si>
  <si>
    <t>ПзКВ14</t>
  </si>
  <si>
    <t>ПзКВ15</t>
  </si>
  <si>
    <t>ПзКВ16</t>
  </si>
  <si>
    <t xml:space="preserve">1. Історія та культура України. 
2. Психологія лідерства. 
3. Соціальна медицина. 
4. Психологія здоров’я. </t>
  </si>
  <si>
    <t xml:space="preserve">1. Методологія науково-дослідної роботи. 
2. Основи патентного пошуку. </t>
  </si>
  <si>
    <t xml:space="preserve">1. Основи психології та міжособистісної комунікації. 
2. Психологія конфлікту. 
3.Тренінг комунікативної компетентності медичних сестер. 
4.Професійно-особистісні компетенції медичної сестри. </t>
  </si>
  <si>
    <t xml:space="preserve">1. Клінічне медсестринство в професійній патології. 
2. Клінічна епідеміологія. </t>
  </si>
  <si>
    <t>ВК 6</t>
  </si>
  <si>
    <t xml:space="preserve">1. Актуальні питання клінічного медсестринства. 
2. Сучасні медсестринські напрямки в практичній медицині.  </t>
  </si>
  <si>
    <t>Проректор закладу вищої освіти з науково-педагогічної роботи                                                                                                                    Ігор ГЕРУШ</t>
  </si>
  <si>
    <t xml:space="preserve">на основі здобутого освітнього </t>
  </si>
  <si>
    <t>ступеня молодший бакалавр</t>
  </si>
  <si>
    <t>Назва компонентів Єдиного державного кваліфікаційного іспиту</t>
  </si>
  <si>
    <t>Форма державної атестації</t>
  </si>
  <si>
    <t xml:space="preserve">Крок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</si>
</sst>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-;\-* #,##0_-;\ &quot;&quot;_-;_-@_-"/>
    <numFmt numFmtId="165" formatCode="0.0"/>
    <numFmt numFmtId="166" formatCode="#,##0.0_ ;\-#,##0.0\ "/>
    <numFmt numFmtId="167" formatCode="#,##0_ ;\-#,##0\ "/>
  </numFmts>
  <fonts count="46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sz val="11"/>
      <name val="Arial"/>
      <family val="2"/>
    </font>
    <font>
      <sz val="14"/>
      <name val="Times New Roman"/>
      <family val="1"/>
      <charset val="204"/>
    </font>
    <font>
      <sz val="12"/>
      <name val="Arial"/>
      <family val="2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family val="2"/>
      <charset val="204"/>
    </font>
    <font>
      <b/>
      <sz val="16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Arial"/>
      <family val="2"/>
      <charset val="204"/>
    </font>
    <font>
      <b/>
      <sz val="18"/>
      <name val="Arial"/>
      <family val="2"/>
    </font>
    <font>
      <sz val="18"/>
      <name val="Arial"/>
      <family val="2"/>
      <charset val="204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14"/>
      <name val="Arial"/>
      <family val="2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</font>
    <font>
      <sz val="14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sz val="13"/>
      <name val="Arial"/>
      <family val="2"/>
      <charset val="204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  <charset val="204"/>
    </font>
    <font>
      <b/>
      <i/>
      <sz val="14"/>
      <name val="Arial"/>
      <family val="2"/>
      <charset val="204"/>
    </font>
    <font>
      <sz val="12"/>
      <name val="Arial"/>
      <family val="2"/>
      <charset val="204"/>
    </font>
    <font>
      <b/>
      <sz val="26"/>
      <name val="Arial"/>
      <family val="2"/>
      <charset val="204"/>
    </font>
    <font>
      <b/>
      <sz val="10"/>
      <name val="Times New Roman"/>
      <family val="1"/>
      <charset val="204"/>
    </font>
    <font>
      <b/>
      <sz val="11"/>
      <name val="Arial"/>
      <family val="2"/>
      <charset val="204"/>
    </font>
    <font>
      <sz val="11.5"/>
      <name val="Arial"/>
      <family val="2"/>
      <charset val="204"/>
    </font>
    <font>
      <sz val="9"/>
      <name val="Arial"/>
      <family val="2"/>
      <charset val="204"/>
    </font>
    <font>
      <sz val="10"/>
      <color rgb="FFFF0000"/>
      <name val="Arial"/>
      <family val="2"/>
      <charset val="204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9">
    <xf numFmtId="0" fontId="0" fillId="0" borderId="0" xfId="0"/>
    <xf numFmtId="0" fontId="12" fillId="0" borderId="0" xfId="0" applyFont="1" applyFill="1" applyBorder="1" applyAlignment="1" applyProtection="1">
      <alignment horizontal="center" vertical="top"/>
    </xf>
    <xf numFmtId="0" fontId="14" fillId="0" borderId="0" xfId="0" applyFont="1" applyBorder="1" applyProtection="1"/>
    <xf numFmtId="0" fontId="15" fillId="0" borderId="0" xfId="0" applyFont="1" applyBorder="1" applyAlignment="1" applyProtection="1">
      <alignment vertical="top"/>
    </xf>
    <xf numFmtId="0" fontId="16" fillId="0" borderId="0" xfId="0" applyNumberFormat="1" applyFont="1" applyBorder="1" applyAlignment="1" applyProtection="1">
      <alignment horizontal="centerContinuous"/>
    </xf>
    <xf numFmtId="0" fontId="14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center" vertical="top"/>
    </xf>
    <xf numFmtId="0" fontId="21" fillId="0" borderId="0" xfId="0" applyNumberFormat="1" applyFont="1" applyBorder="1" applyAlignment="1" applyProtection="1">
      <alignment horizontal="left"/>
    </xf>
    <xf numFmtId="49" fontId="21" fillId="0" borderId="0" xfId="0" applyNumberFormat="1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49" fontId="21" fillId="0" borderId="0" xfId="0" applyNumberFormat="1" applyFont="1" applyBorder="1" applyAlignment="1" applyProtection="1">
      <alignment horizontal="center"/>
    </xf>
    <xf numFmtId="0" fontId="22" fillId="0" borderId="1" xfId="0" applyFont="1" applyBorder="1" applyAlignment="1">
      <alignment horizontal="left"/>
    </xf>
    <xf numFmtId="0" fontId="21" fillId="0" borderId="1" xfId="0" applyFont="1" applyBorder="1" applyAlignment="1" applyProtection="1">
      <alignment horizontal="left" vertical="center"/>
    </xf>
    <xf numFmtId="0" fontId="14" fillId="0" borderId="1" xfId="0" applyFont="1" applyBorder="1" applyProtection="1"/>
    <xf numFmtId="0" fontId="11" fillId="0" borderId="1" xfId="0" applyFont="1" applyBorder="1" applyAlignment="1" applyProtection="1">
      <alignment horizontal="left" vertical="center"/>
    </xf>
    <xf numFmtId="0" fontId="11" fillId="0" borderId="1" xfId="0" applyFont="1" applyBorder="1" applyAlignment="1" applyProtection="1"/>
    <xf numFmtId="0" fontId="14" fillId="0" borderId="0" xfId="0" applyFont="1" applyBorder="1" applyAlignment="1" applyProtection="1"/>
    <xf numFmtId="0" fontId="20" fillId="0" borderId="0" xfId="0" applyFont="1" applyBorder="1" applyAlignment="1" applyProtection="1">
      <alignment horizontal="left" vertical="top"/>
    </xf>
    <xf numFmtId="0" fontId="19" fillId="0" borderId="0" xfId="0" applyFont="1" applyBorder="1" applyAlignment="1" applyProtection="1">
      <alignment horizontal="left"/>
    </xf>
    <xf numFmtId="0" fontId="14" fillId="0" borderId="0" xfId="0" applyFont="1" applyBorder="1" applyAlignment="1" applyProtection="1">
      <alignment horizontal="center"/>
    </xf>
    <xf numFmtId="49" fontId="18" fillId="0" borderId="0" xfId="0" applyNumberFormat="1" applyFont="1" applyBorder="1" applyAlignment="1" applyProtection="1">
      <alignment horizontal="left"/>
    </xf>
    <xf numFmtId="0" fontId="18" fillId="0" borderId="0" xfId="0" applyNumberFormat="1" applyFont="1" applyBorder="1" applyAlignment="1" applyProtection="1">
      <alignment horizontal="left"/>
    </xf>
    <xf numFmtId="0" fontId="21" fillId="0" borderId="2" xfId="0" applyFont="1" applyBorder="1" applyAlignment="1" applyProtection="1">
      <alignment horizontal="left"/>
    </xf>
    <xf numFmtId="0" fontId="11" fillId="0" borderId="2" xfId="0" applyFont="1" applyBorder="1" applyAlignment="1" applyProtection="1"/>
    <xf numFmtId="0" fontId="11" fillId="0" borderId="0" xfId="0" applyFont="1" applyBorder="1" applyProtection="1"/>
    <xf numFmtId="0" fontId="11" fillId="0" borderId="0" xfId="0" applyFont="1" applyBorder="1" applyAlignment="1" applyProtection="1">
      <alignment horizontal="left" vertical="top" wrapText="1"/>
    </xf>
    <xf numFmtId="0" fontId="20" fillId="0" borderId="0" xfId="0" applyNumberFormat="1" applyFont="1" applyBorder="1" applyAlignment="1" applyProtection="1">
      <alignment horizontal="left" vertical="top" wrapText="1"/>
    </xf>
    <xf numFmtId="0" fontId="16" fillId="0" borderId="0" xfId="0" applyNumberFormat="1" applyFont="1" applyBorder="1" applyProtection="1"/>
    <xf numFmtId="0" fontId="14" fillId="0" borderId="0" xfId="0" applyNumberFormat="1" applyFont="1" applyBorder="1" applyProtection="1"/>
    <xf numFmtId="49" fontId="23" fillId="0" borderId="0" xfId="0" applyNumberFormat="1" applyFont="1" applyBorder="1" applyProtection="1"/>
    <xf numFmtId="49" fontId="14" fillId="0" borderId="0" xfId="0" applyNumberFormat="1" applyFont="1" applyBorder="1" applyProtection="1"/>
    <xf numFmtId="0" fontId="27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/>
    </xf>
    <xf numFmtId="0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5" fillId="0" borderId="5" xfId="0" applyFont="1" applyBorder="1" applyAlignment="1" applyProtection="1">
      <alignment horizontal="center" vertical="center"/>
    </xf>
    <xf numFmtId="0" fontId="31" fillId="0" borderId="0" xfId="0" applyFont="1" applyBorder="1" applyProtection="1"/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left" vertical="center"/>
    </xf>
    <xf numFmtId="0" fontId="20" fillId="0" borderId="0" xfId="0" applyFont="1" applyBorder="1" applyProtection="1"/>
    <xf numFmtId="0" fontId="18" fillId="0" borderId="0" xfId="0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/>
    </xf>
    <xf numFmtId="0" fontId="18" fillId="0" borderId="0" xfId="0" applyFont="1" applyBorder="1" applyAlignment="1" applyProtection="1">
      <alignment horizontal="left" vertical="center"/>
    </xf>
    <xf numFmtId="49" fontId="28" fillId="0" borderId="0" xfId="0" applyNumberFormat="1" applyFont="1" applyBorder="1" applyAlignment="1" applyProtection="1">
      <alignment horizontal="left"/>
    </xf>
    <xf numFmtId="0" fontId="12" fillId="0" borderId="0" xfId="0" applyFont="1" applyFill="1" applyBorder="1" applyAlignment="1" applyProtection="1">
      <alignment vertical="top"/>
    </xf>
    <xf numFmtId="0" fontId="11" fillId="0" borderId="0" xfId="0" applyFont="1" applyBorder="1" applyAlignment="1" applyProtection="1"/>
    <xf numFmtId="0" fontId="24" fillId="0" borderId="0" xfId="0" applyFont="1" applyBorder="1" applyAlignment="1">
      <alignment horizontal="left" wrapText="1"/>
    </xf>
    <xf numFmtId="0" fontId="25" fillId="0" borderId="0" xfId="0" applyFont="1" applyBorder="1" applyAlignment="1" applyProtection="1"/>
    <xf numFmtId="0" fontId="21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20" fillId="0" borderId="0" xfId="0" applyFont="1"/>
    <xf numFmtId="0" fontId="20" fillId="0" borderId="0" xfId="0" applyFont="1" applyAlignment="1">
      <alignment horizontal="left"/>
    </xf>
    <xf numFmtId="49" fontId="11" fillId="0" borderId="0" xfId="0" applyNumberFormat="1" applyFont="1" applyBorder="1" applyAlignment="1" applyProtection="1">
      <alignment horizontal="center"/>
    </xf>
    <xf numFmtId="49" fontId="20" fillId="0" borderId="0" xfId="0" applyNumberFormat="1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left" vertical="top"/>
    </xf>
    <xf numFmtId="0" fontId="20" fillId="0" borderId="1" xfId="0" applyNumberFormat="1" applyFont="1" applyBorder="1" applyAlignment="1" applyProtection="1">
      <alignment horizontal="center"/>
    </xf>
    <xf numFmtId="0" fontId="11" fillId="0" borderId="1" xfId="0" applyNumberFormat="1" applyFont="1" applyBorder="1" applyAlignment="1" applyProtection="1">
      <alignment horizontal="center"/>
    </xf>
    <xf numFmtId="0" fontId="20" fillId="0" borderId="1" xfId="0" applyFont="1" applyBorder="1"/>
    <xf numFmtId="0" fontId="11" fillId="0" borderId="0" xfId="0" applyFont="1" applyBorder="1" applyAlignment="1" applyProtection="1">
      <alignment vertical="center"/>
    </xf>
    <xf numFmtId="0" fontId="14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left" wrapText="1"/>
    </xf>
    <xf numFmtId="0" fontId="14" fillId="0" borderId="2" xfId="0" applyFont="1" applyBorder="1" applyProtection="1"/>
    <xf numFmtId="0" fontId="20" fillId="0" borderId="2" xfId="0" applyFont="1" applyBorder="1" applyAlignment="1" applyProtection="1">
      <alignment horizontal="center" vertical="top"/>
    </xf>
    <xf numFmtId="49" fontId="28" fillId="0" borderId="2" xfId="0" applyNumberFormat="1" applyFont="1" applyBorder="1" applyAlignment="1" applyProtection="1">
      <alignment horizontal="left" vertical="center"/>
    </xf>
    <xf numFmtId="0" fontId="18" fillId="0" borderId="2" xfId="0" applyFont="1" applyBorder="1" applyAlignment="1" applyProtection="1">
      <alignment horizontal="left"/>
    </xf>
    <xf numFmtId="0" fontId="21" fillId="0" borderId="2" xfId="0" applyNumberFormat="1" applyFont="1" applyBorder="1" applyAlignment="1" applyProtection="1">
      <alignment horizontal="left"/>
    </xf>
    <xf numFmtId="0" fontId="20" fillId="0" borderId="0" xfId="0" applyFont="1" applyBorder="1" applyAlignment="1" applyProtection="1">
      <alignment horizontal="left"/>
    </xf>
    <xf numFmtId="49" fontId="21" fillId="0" borderId="1" xfId="0" applyNumberFormat="1" applyFont="1" applyBorder="1" applyAlignment="1" applyProtection="1">
      <alignment horizontal="left"/>
    </xf>
    <xf numFmtId="0" fontId="21" fillId="0" borderId="1" xfId="0" applyFont="1" applyBorder="1" applyAlignment="1" applyProtection="1">
      <alignment horizontal="left"/>
    </xf>
    <xf numFmtId="49" fontId="21" fillId="0" borderId="1" xfId="0" applyNumberFormat="1" applyFont="1" applyBorder="1" applyAlignment="1" applyProtection="1">
      <alignment horizontal="center"/>
    </xf>
    <xf numFmtId="0" fontId="14" fillId="0" borderId="2" xfId="0" applyFont="1" applyBorder="1" applyAlignment="1" applyProtection="1"/>
    <xf numFmtId="0" fontId="18" fillId="0" borderId="2" xfId="0" applyNumberFormat="1" applyFont="1" applyBorder="1" applyAlignment="1" applyProtection="1">
      <alignment horizontal="left"/>
    </xf>
    <xf numFmtId="49" fontId="21" fillId="0" borderId="2" xfId="0" applyNumberFormat="1" applyFont="1" applyBorder="1" applyAlignment="1" applyProtection="1">
      <alignment horizontal="left"/>
    </xf>
    <xf numFmtId="49" fontId="21" fillId="0" borderId="2" xfId="0" applyNumberFormat="1" applyFont="1" applyBorder="1" applyAlignment="1" applyProtection="1">
      <alignment horizontal="center"/>
    </xf>
    <xf numFmtId="0" fontId="24" fillId="0" borderId="2" xfId="0" applyFont="1" applyBorder="1" applyAlignment="1">
      <alignment horizontal="left" wrapText="1"/>
    </xf>
    <xf numFmtId="49" fontId="14" fillId="0" borderId="1" xfId="0" applyNumberFormat="1" applyFont="1" applyBorder="1" applyProtection="1"/>
    <xf numFmtId="0" fontId="11" fillId="0" borderId="1" xfId="0" applyFont="1" applyBorder="1" applyAlignment="1" applyProtection="1">
      <alignment horizontal="left"/>
    </xf>
    <xf numFmtId="0" fontId="3" fillId="0" borderId="4" xfId="0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3" fillId="0" borderId="6" xfId="0" applyNumberFormat="1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 wrapText="1"/>
    </xf>
    <xf numFmtId="0" fontId="5" fillId="0" borderId="5" xfId="0" applyNumberFormat="1" applyFont="1" applyBorder="1" applyAlignment="1" applyProtection="1">
      <alignment horizontal="center" vertical="center"/>
    </xf>
    <xf numFmtId="0" fontId="5" fillId="0" borderId="8" xfId="0" applyNumberFormat="1" applyFont="1" applyBorder="1" applyAlignment="1" applyProtection="1">
      <alignment horizontal="center" vertical="center"/>
    </xf>
    <xf numFmtId="0" fontId="5" fillId="0" borderId="3" xfId="0" applyNumberFormat="1" applyFont="1" applyBorder="1" applyAlignment="1" applyProtection="1">
      <alignment horizontal="center" vertical="center"/>
    </xf>
    <xf numFmtId="0" fontId="5" fillId="0" borderId="4" xfId="0" applyNumberFormat="1" applyFont="1" applyBorder="1" applyAlignment="1" applyProtection="1">
      <alignment horizontal="center" vertical="center"/>
    </xf>
    <xf numFmtId="0" fontId="5" fillId="0" borderId="6" xfId="0" applyNumberFormat="1" applyFont="1" applyBorder="1" applyAlignment="1" applyProtection="1">
      <alignment horizontal="center" vertical="center"/>
    </xf>
    <xf numFmtId="0" fontId="5" fillId="0" borderId="7" xfId="0" applyNumberFormat="1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28" fillId="0" borderId="0" xfId="0" applyFont="1" applyBorder="1" applyAlignment="1" applyProtection="1">
      <alignment horizontal="left" vertical="center"/>
    </xf>
    <xf numFmtId="0" fontId="5" fillId="0" borderId="5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19" fillId="0" borderId="1" xfId="0" applyFont="1" applyBorder="1" applyAlignment="1" applyProtection="1">
      <alignment horizontal="left"/>
    </xf>
    <xf numFmtId="0" fontId="19" fillId="0" borderId="1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31" fillId="2" borderId="0" xfId="0" applyNumberFormat="1" applyFont="1" applyFill="1" applyBorder="1" applyAlignment="1" applyProtection="1">
      <alignment horizontal="center" vertical="center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164" fontId="2" fillId="2" borderId="0" xfId="0" applyNumberFormat="1" applyFont="1" applyFill="1" applyBorder="1" applyAlignment="1" applyProtection="1">
      <alignment vertical="center"/>
    </xf>
    <xf numFmtId="164" fontId="1" fillId="2" borderId="0" xfId="0" applyNumberFormat="1" applyFont="1" applyFill="1" applyBorder="1" applyAlignment="1" applyProtection="1">
      <alignment vertical="center"/>
    </xf>
    <xf numFmtId="164" fontId="11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164" fontId="30" fillId="2" borderId="11" xfId="0" applyNumberFormat="1" applyFont="1" applyFill="1" applyBorder="1" applyAlignment="1" applyProtection="1">
      <alignment horizontal="right" vertical="center" wrapText="1"/>
    </xf>
    <xf numFmtId="164" fontId="11" fillId="2" borderId="12" xfId="0" applyNumberFormat="1" applyFont="1" applyFill="1" applyBorder="1" applyAlignment="1" applyProtection="1">
      <alignment horizontal="center" vertical="center"/>
    </xf>
    <xf numFmtId="164" fontId="11" fillId="2" borderId="13" xfId="0" applyNumberFormat="1" applyFont="1" applyFill="1" applyBorder="1" applyAlignment="1" applyProtection="1">
      <alignment horizontal="center" vertical="center"/>
    </xf>
    <xf numFmtId="0" fontId="29" fillId="2" borderId="14" xfId="0" applyNumberFormat="1" applyFont="1" applyFill="1" applyBorder="1" applyAlignment="1" applyProtection="1">
      <alignment horizontal="center" vertical="center"/>
    </xf>
    <xf numFmtId="49" fontId="29" fillId="2" borderId="15" xfId="0" applyNumberFormat="1" applyFont="1" applyFill="1" applyBorder="1" applyAlignment="1" applyProtection="1">
      <alignment horizontal="center" vertical="center"/>
    </xf>
    <xf numFmtId="164" fontId="29" fillId="2" borderId="14" xfId="0" applyNumberFormat="1" applyFont="1" applyFill="1" applyBorder="1" applyAlignment="1" applyProtection="1">
      <alignment horizontal="center" vertical="center"/>
    </xf>
    <xf numFmtId="164" fontId="29" fillId="2" borderId="15" xfId="0" applyNumberFormat="1" applyFont="1" applyFill="1" applyBorder="1" applyAlignment="1" applyProtection="1">
      <alignment horizontal="center" vertical="center"/>
    </xf>
    <xf numFmtId="164" fontId="29" fillId="2" borderId="16" xfId="0" applyNumberFormat="1" applyFont="1" applyFill="1" applyBorder="1" applyAlignment="1" applyProtection="1">
      <alignment horizontal="center" vertical="center"/>
    </xf>
    <xf numFmtId="164" fontId="29" fillId="2" borderId="17" xfId="0" applyNumberFormat="1" applyFont="1" applyFill="1" applyBorder="1" applyAlignment="1" applyProtection="1">
      <alignment horizontal="center" vertical="center"/>
    </xf>
    <xf numFmtId="0" fontId="11" fillId="2" borderId="18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vertical="center"/>
    </xf>
    <xf numFmtId="164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164" fontId="11" fillId="2" borderId="19" xfId="0" applyNumberFormat="1" applyFont="1" applyFill="1" applyBorder="1" applyAlignment="1" applyProtection="1">
      <alignment horizontal="center" vertical="center" wrapText="1"/>
    </xf>
    <xf numFmtId="165" fontId="11" fillId="2" borderId="19" xfId="0" applyNumberFormat="1" applyFont="1" applyFill="1" applyBorder="1" applyAlignment="1" applyProtection="1">
      <alignment horizontal="center" vertical="center" wrapText="1"/>
    </xf>
    <xf numFmtId="1" fontId="11" fillId="2" borderId="20" xfId="0" applyNumberFormat="1" applyFont="1" applyFill="1" applyBorder="1" applyAlignment="1" applyProtection="1">
      <alignment horizontal="center" vertical="center" wrapText="1"/>
    </xf>
    <xf numFmtId="165" fontId="11" fillId="2" borderId="21" xfId="0" applyNumberFormat="1" applyFont="1" applyFill="1" applyBorder="1" applyAlignment="1" applyProtection="1">
      <alignment horizontal="center" vertical="center" wrapText="1"/>
    </xf>
    <xf numFmtId="1" fontId="11" fillId="2" borderId="5" xfId="0" applyNumberFormat="1" applyFont="1" applyFill="1" applyBorder="1" applyAlignment="1" applyProtection="1">
      <alignment horizontal="center" vertical="center" wrapText="1"/>
    </xf>
    <xf numFmtId="164" fontId="11" fillId="2" borderId="5" xfId="0" applyNumberFormat="1" applyFont="1" applyFill="1" applyBorder="1" applyAlignment="1" applyProtection="1">
      <alignment horizontal="center" vertical="center" wrapText="1"/>
    </xf>
    <xf numFmtId="164" fontId="11" fillId="2" borderId="20" xfId="0" applyNumberFormat="1" applyFont="1" applyFill="1" applyBorder="1" applyAlignment="1" applyProtection="1">
      <alignment horizontal="center" vertical="center" wrapText="1"/>
    </xf>
    <xf numFmtId="0" fontId="11" fillId="2" borderId="20" xfId="0" applyNumberFormat="1" applyFont="1" applyFill="1" applyBorder="1" applyAlignment="1" applyProtection="1">
      <alignment horizontal="center" vertical="center"/>
    </xf>
    <xf numFmtId="0" fontId="11" fillId="2" borderId="23" xfId="0" applyNumberFormat="1" applyFont="1" applyFill="1" applyBorder="1" applyAlignment="1" applyProtection="1">
      <alignment horizontal="center" vertical="center"/>
    </xf>
    <xf numFmtId="0" fontId="11" fillId="2" borderId="24" xfId="0" applyNumberFormat="1" applyFont="1" applyFill="1" applyBorder="1" applyAlignment="1" applyProtection="1">
      <alignment horizontal="center" vertical="center"/>
    </xf>
    <xf numFmtId="0" fontId="11" fillId="2" borderId="25" xfId="0" applyNumberFormat="1" applyFont="1" applyFill="1" applyBorder="1" applyAlignment="1" applyProtection="1">
      <alignment horizontal="center" vertical="center"/>
    </xf>
    <xf numFmtId="165" fontId="11" fillId="2" borderId="26" xfId="0" applyNumberFormat="1" applyFont="1" applyFill="1" applyBorder="1" applyAlignment="1" applyProtection="1">
      <alignment horizontal="center" vertical="center" wrapText="1"/>
    </xf>
    <xf numFmtId="0" fontId="11" fillId="2" borderId="13" xfId="0" applyNumberFormat="1" applyFont="1" applyFill="1" applyBorder="1" applyAlignment="1" applyProtection="1">
      <alignment horizontal="center" vertical="center"/>
    </xf>
    <xf numFmtId="164" fontId="11" fillId="2" borderId="26" xfId="0" applyNumberFormat="1" applyFont="1" applyFill="1" applyBorder="1" applyAlignment="1" applyProtection="1">
      <alignment horizontal="center" vertical="center" wrapText="1"/>
    </xf>
    <xf numFmtId="0" fontId="11" fillId="2" borderId="26" xfId="0" applyNumberFormat="1" applyFont="1" applyFill="1" applyBorder="1" applyAlignment="1" applyProtection="1">
      <alignment horizontal="center" vertical="center"/>
    </xf>
    <xf numFmtId="0" fontId="11" fillId="2" borderId="5" xfId="0" applyNumberFormat="1" applyFont="1" applyFill="1" applyBorder="1" applyAlignment="1" applyProtection="1">
      <alignment horizontal="center" vertical="center"/>
    </xf>
    <xf numFmtId="0" fontId="11" fillId="2" borderId="27" xfId="0" applyNumberFormat="1" applyFont="1" applyFill="1" applyBorder="1" applyAlignment="1" applyProtection="1">
      <alignment horizontal="center" vertical="center"/>
    </xf>
    <xf numFmtId="0" fontId="11" fillId="2" borderId="21" xfId="0" applyNumberFormat="1" applyFont="1" applyFill="1" applyBorder="1" applyAlignment="1" applyProtection="1">
      <alignment horizontal="center" vertical="center"/>
    </xf>
    <xf numFmtId="0" fontId="11" fillId="2" borderId="28" xfId="0" applyNumberFormat="1" applyFont="1" applyFill="1" applyBorder="1" applyAlignment="1" applyProtection="1">
      <alignment horizontal="center" vertical="center"/>
    </xf>
    <xf numFmtId="164" fontId="20" fillId="2" borderId="29" xfId="0" applyNumberFormat="1" applyFont="1" applyFill="1" applyBorder="1" applyAlignment="1" applyProtection="1">
      <alignment horizontal="center" vertical="center" wrapText="1"/>
    </xf>
    <xf numFmtId="0" fontId="30" fillId="2" borderId="30" xfId="0" applyNumberFormat="1" applyFont="1" applyFill="1" applyBorder="1" applyAlignment="1" applyProtection="1">
      <alignment horizontal="center" vertical="center"/>
    </xf>
    <xf numFmtId="165" fontId="20" fillId="2" borderId="31" xfId="0" applyNumberFormat="1" applyFont="1" applyFill="1" applyBorder="1" applyAlignment="1" applyProtection="1">
      <alignment horizontal="center" vertical="center" wrapText="1"/>
    </xf>
    <xf numFmtId="167" fontId="20" fillId="2" borderId="32" xfId="0" applyNumberFormat="1" applyFont="1" applyFill="1" applyBorder="1" applyAlignment="1" applyProtection="1">
      <alignment horizontal="center" vertical="center" wrapText="1"/>
    </xf>
    <xf numFmtId="165" fontId="20" fillId="2" borderId="29" xfId="0" applyNumberFormat="1" applyFont="1" applyFill="1" applyBorder="1" applyAlignment="1" applyProtection="1">
      <alignment horizontal="center" vertical="center" wrapText="1"/>
    </xf>
    <xf numFmtId="167" fontId="20" fillId="2" borderId="33" xfId="0" applyNumberFormat="1" applyFont="1" applyFill="1" applyBorder="1" applyAlignment="1" applyProtection="1">
      <alignment horizontal="center" vertical="center" wrapText="1"/>
    </xf>
    <xf numFmtId="164" fontId="33" fillId="2" borderId="0" xfId="0" applyNumberFormat="1" applyFont="1" applyFill="1" applyBorder="1" applyAlignment="1" applyProtection="1">
      <alignment vertical="center"/>
    </xf>
    <xf numFmtId="164" fontId="11" fillId="2" borderId="29" xfId="0" applyNumberFormat="1" applyFont="1" applyFill="1" applyBorder="1" applyAlignment="1" applyProtection="1">
      <alignment horizontal="center" vertical="center" wrapText="1"/>
    </xf>
    <xf numFmtId="165" fontId="11" fillId="2" borderId="29" xfId="0" applyNumberFormat="1" applyFont="1" applyFill="1" applyBorder="1" applyAlignment="1" applyProtection="1">
      <alignment horizontal="center" vertical="center" wrapText="1"/>
    </xf>
    <xf numFmtId="1" fontId="11" fillId="2" borderId="32" xfId="0" applyNumberFormat="1" applyFont="1" applyFill="1" applyBorder="1" applyAlignment="1" applyProtection="1">
      <alignment horizontal="center" vertical="center" wrapText="1"/>
    </xf>
    <xf numFmtId="0" fontId="11" fillId="2" borderId="32" xfId="0" applyNumberFormat="1" applyFont="1" applyFill="1" applyBorder="1" applyAlignment="1" applyProtection="1">
      <alignment horizontal="center" vertical="center"/>
    </xf>
    <xf numFmtId="0" fontId="11" fillId="2" borderId="33" xfId="0" applyNumberFormat="1" applyFont="1" applyFill="1" applyBorder="1" applyAlignment="1" applyProtection="1">
      <alignment horizontal="center" vertical="center"/>
    </xf>
    <xf numFmtId="166" fontId="11" fillId="2" borderId="29" xfId="0" applyNumberFormat="1" applyFont="1" applyFill="1" applyBorder="1" applyAlignment="1" applyProtection="1">
      <alignment horizontal="center" vertical="center" wrapText="1"/>
    </xf>
    <xf numFmtId="164" fontId="20" fillId="2" borderId="32" xfId="0" applyNumberFormat="1" applyFont="1" applyFill="1" applyBorder="1" applyAlignment="1" applyProtection="1">
      <alignment horizontal="center" vertical="center"/>
    </xf>
    <xf numFmtId="164" fontId="20" fillId="2" borderId="30" xfId="0" applyNumberFormat="1" applyFont="1" applyFill="1" applyBorder="1" applyAlignment="1" applyProtection="1">
      <alignment horizontal="center" vertical="center"/>
    </xf>
    <xf numFmtId="164" fontId="20" fillId="2" borderId="33" xfId="0" applyNumberFormat="1" applyFont="1" applyFill="1" applyBorder="1" applyAlignment="1" applyProtection="1">
      <alignment horizontal="center" vertical="center"/>
    </xf>
    <xf numFmtId="0" fontId="20" fillId="2" borderId="29" xfId="0" applyNumberFormat="1" applyFont="1" applyFill="1" applyBorder="1" applyAlignment="1" applyProtection="1">
      <alignment horizontal="center" vertical="center"/>
    </xf>
    <xf numFmtId="164" fontId="20" fillId="2" borderId="32" xfId="0" applyNumberFormat="1" applyFont="1" applyFill="1" applyBorder="1" applyAlignment="1" applyProtection="1">
      <alignment horizontal="center" vertical="center" wrapText="1"/>
    </xf>
    <xf numFmtId="164" fontId="20" fillId="2" borderId="0" xfId="0" applyNumberFormat="1" applyFont="1" applyFill="1" applyBorder="1" applyAlignment="1" applyProtection="1">
      <alignment horizontal="center" vertical="center" wrapText="1"/>
    </xf>
    <xf numFmtId="0" fontId="20" fillId="2" borderId="0" xfId="0" applyNumberFormat="1" applyFont="1" applyFill="1" applyBorder="1" applyAlignment="1" applyProtection="1">
      <alignment horizontal="center" vertical="center" wrapText="1"/>
    </xf>
    <xf numFmtId="164" fontId="7" fillId="2" borderId="0" xfId="0" applyNumberFormat="1" applyFont="1" applyFill="1" applyBorder="1" applyAlignment="1" applyProtection="1">
      <alignment vertical="center"/>
    </xf>
    <xf numFmtId="0" fontId="11" fillId="2" borderId="29" xfId="0" applyNumberFormat="1" applyFont="1" applyFill="1" applyBorder="1" applyAlignment="1" applyProtection="1">
      <alignment horizontal="center" vertical="center"/>
    </xf>
    <xf numFmtId="164" fontId="20" fillId="2" borderId="0" xfId="0" applyNumberFormat="1" applyFont="1" applyFill="1" applyBorder="1" applyAlignment="1" applyProtection="1">
      <alignment vertical="center" wrapText="1"/>
    </xf>
    <xf numFmtId="166" fontId="7" fillId="2" borderId="29" xfId="0" applyNumberFormat="1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vertical="center"/>
    </xf>
    <xf numFmtId="164" fontId="7" fillId="2" borderId="34" xfId="0" applyNumberFormat="1" applyFont="1" applyFill="1" applyBorder="1" applyAlignment="1" applyProtection="1">
      <alignment vertical="center"/>
    </xf>
    <xf numFmtId="164" fontId="7" fillId="2" borderId="24" xfId="0" applyNumberFormat="1" applyFont="1" applyFill="1" applyBorder="1" applyAlignment="1" applyProtection="1">
      <alignment vertical="center"/>
    </xf>
    <xf numFmtId="0" fontId="11" fillId="2" borderId="2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 applyProtection="1">
      <alignment vertical="center"/>
    </xf>
    <xf numFmtId="0" fontId="7" fillId="2" borderId="2" xfId="0" applyNumberFormat="1" applyFont="1" applyFill="1" applyBorder="1" applyAlignment="1" applyProtection="1">
      <alignment vertical="center"/>
    </xf>
    <xf numFmtId="164" fontId="7" fillId="2" borderId="35" xfId="0" applyNumberFormat="1" applyFont="1" applyFill="1" applyBorder="1" applyAlignment="1" applyProtection="1">
      <alignment vertical="center"/>
    </xf>
    <xf numFmtId="164" fontId="7" fillId="2" borderId="5" xfId="0" applyNumberFormat="1" applyFont="1" applyFill="1" applyBorder="1" applyAlignment="1" applyProtection="1">
      <alignment vertical="center"/>
    </xf>
    <xf numFmtId="0" fontId="11" fillId="2" borderId="28" xfId="0" applyFont="1" applyFill="1" applyBorder="1" applyAlignment="1" applyProtection="1">
      <alignment horizontal="left" vertical="center" indent="12"/>
    </xf>
    <xf numFmtId="164" fontId="4" fillId="2" borderId="2" xfId="0" applyNumberFormat="1" applyFont="1" applyFill="1" applyBorder="1" applyAlignment="1" applyProtection="1">
      <alignment vertical="center"/>
    </xf>
    <xf numFmtId="164" fontId="4" fillId="2" borderId="35" xfId="0" applyNumberFormat="1" applyFont="1" applyFill="1" applyBorder="1" applyAlignment="1" applyProtection="1">
      <alignment vertical="center"/>
    </xf>
    <xf numFmtId="164" fontId="4" fillId="2" borderId="5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left" vertic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166" fontId="11" fillId="2" borderId="19" xfId="0" applyNumberFormat="1" applyFont="1" applyFill="1" applyBorder="1" applyAlignment="1" applyProtection="1">
      <alignment horizontal="center" vertical="center" wrapText="1"/>
    </xf>
    <xf numFmtId="0" fontId="11" fillId="2" borderId="33" xfId="0" applyFont="1" applyFill="1" applyBorder="1" applyAlignment="1">
      <alignment horizontal="left" vertical="center" wrapText="1"/>
    </xf>
    <xf numFmtId="0" fontId="11" fillId="2" borderId="31" xfId="0" applyNumberFormat="1" applyFont="1" applyFill="1" applyBorder="1" applyAlignment="1" applyProtection="1">
      <alignment horizontal="center" vertical="center"/>
    </xf>
    <xf numFmtId="164" fontId="11" fillId="2" borderId="32" xfId="0" applyNumberFormat="1" applyFont="1" applyFill="1" applyBorder="1" applyAlignment="1" applyProtection="1">
      <alignment horizontal="center" vertical="center" wrapText="1"/>
    </xf>
    <xf numFmtId="0" fontId="20" fillId="2" borderId="33" xfId="0" applyNumberFormat="1" applyFont="1" applyFill="1" applyBorder="1" applyAlignment="1" applyProtection="1">
      <alignment horizontal="center" vertical="center"/>
    </xf>
    <xf numFmtId="0" fontId="20" fillId="2" borderId="31" xfId="0" applyNumberFormat="1" applyFont="1" applyFill="1" applyBorder="1" applyAlignment="1" applyProtection="1">
      <alignment horizontal="center" vertical="center"/>
    </xf>
    <xf numFmtId="164" fontId="11" fillId="2" borderId="32" xfId="0" applyNumberFormat="1" applyFont="1" applyFill="1" applyBorder="1" applyAlignment="1" applyProtection="1">
      <alignment vertical="center" wrapText="1"/>
    </xf>
    <xf numFmtId="0" fontId="11" fillId="2" borderId="30" xfId="0" applyNumberFormat="1" applyFont="1" applyFill="1" applyBorder="1" applyAlignment="1" applyProtection="1">
      <alignment horizontal="center" vertical="center"/>
    </xf>
    <xf numFmtId="167" fontId="7" fillId="2" borderId="29" xfId="0" applyNumberFormat="1" applyFont="1" applyFill="1" applyBorder="1" applyAlignment="1">
      <alignment horizontal="center" vertical="center"/>
    </xf>
    <xf numFmtId="0" fontId="20" fillId="2" borderId="30" xfId="0" applyNumberFormat="1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left" vertical="center" indent="12"/>
    </xf>
    <xf numFmtId="0" fontId="4" fillId="2" borderId="2" xfId="0" applyNumberFormat="1" applyFont="1" applyFill="1" applyBorder="1" applyAlignment="1" applyProtection="1">
      <alignment horizontal="left" vertical="center" indent="12"/>
    </xf>
    <xf numFmtId="0" fontId="20" fillId="2" borderId="0" xfId="0" applyNumberFormat="1" applyFont="1" applyFill="1" applyBorder="1" applyAlignment="1" applyProtection="1">
      <alignment horizontal="center" vertical="center"/>
    </xf>
    <xf numFmtId="0" fontId="11" fillId="2" borderId="21" xfId="0" applyNumberFormat="1" applyFont="1" applyFill="1" applyBorder="1" applyAlignment="1" applyProtection="1">
      <alignment horizontal="center" vertical="center" wrapText="1"/>
    </xf>
    <xf numFmtId="0" fontId="11" fillId="2" borderId="27" xfId="0" applyNumberFormat="1" applyFont="1" applyFill="1" applyBorder="1" applyAlignment="1">
      <alignment horizontal="left" vertical="center" wrapText="1"/>
    </xf>
    <xf numFmtId="0" fontId="31" fillId="2" borderId="3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Border="1" applyProtection="1"/>
    <xf numFmtId="0" fontId="37" fillId="0" borderId="0" xfId="0" applyFont="1" applyBorder="1" applyAlignment="1" applyProtection="1">
      <alignment horizontal="left" vertical="top" wrapText="1"/>
    </xf>
    <xf numFmtId="0" fontId="37" fillId="0" borderId="0" xfId="0" applyNumberFormat="1" applyFont="1" applyBorder="1" applyAlignment="1" applyProtection="1">
      <alignment vertical="top" wrapText="1"/>
    </xf>
    <xf numFmtId="0" fontId="37" fillId="0" borderId="0" xfId="0" applyNumberFormat="1" applyFont="1" applyBorder="1" applyProtection="1"/>
    <xf numFmtId="49" fontId="37" fillId="0" borderId="0" xfId="0" applyNumberFormat="1" applyFont="1" applyBorder="1" applyProtection="1"/>
    <xf numFmtId="0" fontId="38" fillId="0" borderId="0" xfId="0" applyFont="1" applyBorder="1" applyProtection="1"/>
    <xf numFmtId="0" fontId="39" fillId="0" borderId="0" xfId="0" applyFont="1" applyFill="1" applyBorder="1" applyAlignment="1" applyProtection="1">
      <alignment horizontal="center" vertical="top"/>
    </xf>
    <xf numFmtId="0" fontId="40" fillId="0" borderId="0" xfId="0" applyFont="1" applyBorder="1" applyAlignment="1" applyProtection="1">
      <alignment horizontal="center" vertical="top"/>
    </xf>
    <xf numFmtId="0" fontId="41" fillId="0" borderId="0" xfId="0" applyFont="1" applyBorder="1" applyAlignment="1" applyProtection="1">
      <alignment horizontal="center" vertical="top"/>
    </xf>
    <xf numFmtId="0" fontId="42" fillId="0" borderId="0" xfId="0" applyFont="1" applyBorder="1" applyAlignment="1" applyProtection="1">
      <alignment vertical="center"/>
    </xf>
    <xf numFmtId="0" fontId="41" fillId="0" borderId="0" xfId="0" applyFont="1" applyBorder="1" applyProtection="1"/>
    <xf numFmtId="0" fontId="41" fillId="0" borderId="0" xfId="0" applyFont="1" applyBorder="1" applyAlignment="1" applyProtection="1"/>
    <xf numFmtId="0" fontId="43" fillId="0" borderId="0" xfId="0" applyFont="1" applyBorder="1" applyAlignment="1" applyProtection="1">
      <alignment horizontal="left" vertical="center"/>
    </xf>
    <xf numFmtId="0" fontId="2" fillId="0" borderId="0" xfId="0" applyFont="1" applyBorder="1" applyProtection="1"/>
    <xf numFmtId="0" fontId="2" fillId="0" borderId="0" xfId="0" applyNumberFormat="1" applyFont="1" applyBorder="1" applyAlignment="1" applyProtection="1">
      <alignment vertical="top" wrapText="1"/>
    </xf>
    <xf numFmtId="0" fontId="2" fillId="0" borderId="0" xfId="0" applyNumberFormat="1" applyFont="1" applyBorder="1" applyProtection="1"/>
    <xf numFmtId="49" fontId="2" fillId="0" borderId="0" xfId="0" applyNumberFormat="1" applyFont="1" applyBorder="1" applyProtection="1"/>
    <xf numFmtId="0" fontId="2" fillId="0" borderId="0" xfId="0" applyFont="1" applyBorder="1" applyAlignment="1" applyProtection="1">
      <alignment horizontal="left" vertical="top" wrapText="1"/>
    </xf>
    <xf numFmtId="0" fontId="21" fillId="0" borderId="0" xfId="0" applyFont="1" applyBorder="1" applyProtection="1"/>
    <xf numFmtId="0" fontId="26" fillId="0" borderId="0" xfId="0" applyFont="1"/>
    <xf numFmtId="0" fontId="18" fillId="0" borderId="0" xfId="0" applyFont="1" applyBorder="1" applyProtection="1"/>
    <xf numFmtId="164" fontId="44" fillId="2" borderId="0" xfId="0" applyNumberFormat="1" applyFont="1" applyFill="1" applyBorder="1" applyAlignment="1" applyProtection="1">
      <alignment vertical="center"/>
    </xf>
    <xf numFmtId="164" fontId="45" fillId="2" borderId="0" xfId="0" applyNumberFormat="1" applyFont="1" applyFill="1" applyBorder="1" applyAlignment="1" applyProtection="1">
      <alignment vertical="center"/>
    </xf>
    <xf numFmtId="0" fontId="17" fillId="0" borderId="0" xfId="0" applyFont="1"/>
    <xf numFmtId="1" fontId="11" fillId="2" borderId="24" xfId="0" applyNumberFormat="1" applyFont="1" applyFill="1" applyBorder="1" applyAlignment="1" applyProtection="1">
      <alignment horizontal="center" vertical="center" wrapText="1"/>
    </xf>
    <xf numFmtId="0" fontId="11" fillId="2" borderId="19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>
      <alignment horizontal="left" vertical="center" wrapText="1"/>
    </xf>
    <xf numFmtId="0" fontId="20" fillId="2" borderId="33" xfId="0" applyNumberFormat="1" applyFont="1" applyFill="1" applyBorder="1" applyAlignment="1" applyProtection="1">
      <alignment horizontal="center" vertical="center" wrapText="1"/>
    </xf>
    <xf numFmtId="164" fontId="29" fillId="2" borderId="42" xfId="0" applyNumberFormat="1" applyFont="1" applyFill="1" applyBorder="1" applyAlignment="1" applyProtection="1">
      <alignment horizontal="center" vertical="center"/>
    </xf>
    <xf numFmtId="166" fontId="20" fillId="2" borderId="29" xfId="0" applyNumberFormat="1" applyFont="1" applyFill="1" applyBorder="1" applyAlignment="1" applyProtection="1">
      <alignment horizontal="center" vertical="center"/>
    </xf>
    <xf numFmtId="164" fontId="11" fillId="2" borderId="64" xfId="0" applyNumberFormat="1" applyFont="1" applyFill="1" applyBorder="1" applyAlignment="1" applyProtection="1">
      <alignment horizontal="center" vertical="center" wrapText="1"/>
    </xf>
    <xf numFmtId="164" fontId="11" fillId="2" borderId="64" xfId="0" applyNumberFormat="1" applyFont="1" applyFill="1" applyBorder="1" applyAlignment="1" applyProtection="1">
      <alignment horizontal="center" vertical="center"/>
    </xf>
    <xf numFmtId="0" fontId="11" fillId="2" borderId="64" xfId="0" applyNumberFormat="1" applyFont="1" applyFill="1" applyBorder="1" applyAlignment="1" applyProtection="1">
      <alignment horizontal="center" vertical="center"/>
    </xf>
    <xf numFmtId="164" fontId="11" fillId="0" borderId="5" xfId="0" applyNumberFormat="1" applyFont="1" applyFill="1" applyBorder="1" applyAlignment="1" applyProtection="1">
      <alignment horizontal="center" vertical="center" wrapText="1"/>
    </xf>
    <xf numFmtId="164" fontId="11" fillId="0" borderId="23" xfId="0" applyNumberFormat="1" applyFont="1" applyFill="1" applyBorder="1" applyAlignment="1" applyProtection="1">
      <alignment horizontal="center" vertical="center" wrapText="1"/>
    </xf>
    <xf numFmtId="164" fontId="11" fillId="0" borderId="27" xfId="0" applyNumberFormat="1" applyFont="1" applyFill="1" applyBorder="1" applyAlignment="1" applyProtection="1">
      <alignment horizontal="center" vertical="center" wrapText="1"/>
    </xf>
    <xf numFmtId="164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7" xfId="0" applyNumberFormat="1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164" fontId="4" fillId="2" borderId="5" xfId="0" applyNumberFormat="1" applyFont="1" applyFill="1" applyBorder="1" applyAlignment="1" applyProtection="1">
      <alignment horizontal="left" vertical="center" wrapText="1"/>
    </xf>
    <xf numFmtId="164" fontId="4" fillId="2" borderId="27" xfId="0" applyNumberFormat="1" applyFont="1" applyFill="1" applyBorder="1" applyAlignment="1" applyProtection="1">
      <alignment horizontal="left" vertical="center" wrapText="1"/>
    </xf>
    <xf numFmtId="164" fontId="7" fillId="2" borderId="27" xfId="0" applyNumberFormat="1" applyFont="1" applyFill="1" applyBorder="1" applyAlignment="1" applyProtection="1">
      <alignment horizontal="center" vertical="center" wrapText="1"/>
    </xf>
    <xf numFmtId="0" fontId="7" fillId="2" borderId="27" xfId="0" applyFont="1" applyFill="1" applyBorder="1" applyAlignment="1">
      <alignment horizontal="center" wrapText="1"/>
    </xf>
    <xf numFmtId="0" fontId="6" fillId="2" borderId="21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164" fontId="6" fillId="2" borderId="5" xfId="0" applyNumberFormat="1" applyFont="1" applyFill="1" applyBorder="1" applyAlignment="1" applyProtection="1">
      <alignment horizontal="left" vertical="center" wrapText="1"/>
    </xf>
    <xf numFmtId="164" fontId="6" fillId="2" borderId="27" xfId="0" applyNumberFormat="1" applyFont="1" applyFill="1" applyBorder="1" applyAlignment="1" applyProtection="1">
      <alignment horizontal="left" vertical="center" wrapText="1"/>
    </xf>
    <xf numFmtId="0" fontId="5" fillId="2" borderId="21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 applyProtection="1">
      <alignment horizontal="left" vertical="center" wrapText="1"/>
    </xf>
    <xf numFmtId="164" fontId="5" fillId="2" borderId="27" xfId="0" applyNumberFormat="1" applyFont="1" applyFill="1" applyBorder="1" applyAlignment="1" applyProtection="1">
      <alignment horizontal="left" vertical="center" wrapText="1"/>
    </xf>
    <xf numFmtId="164" fontId="5" fillId="2" borderId="21" xfId="0" applyNumberFormat="1" applyFont="1" applyFill="1" applyBorder="1" applyAlignment="1" applyProtection="1">
      <alignment vertical="center"/>
    </xf>
    <xf numFmtId="164" fontId="5" fillId="2" borderId="5" xfId="0" applyNumberFormat="1" applyFont="1" applyFill="1" applyBorder="1" applyAlignment="1" applyProtection="1">
      <alignment vertical="center"/>
    </xf>
    <xf numFmtId="164" fontId="5" fillId="2" borderId="27" xfId="0" applyNumberFormat="1" applyFont="1" applyFill="1" applyBorder="1" applyAlignment="1" applyProtection="1">
      <alignment vertical="center"/>
    </xf>
    <xf numFmtId="164" fontId="2" fillId="2" borderId="21" xfId="0" applyNumberFormat="1" applyFont="1" applyFill="1" applyBorder="1" applyAlignment="1" applyProtection="1">
      <alignment vertical="center"/>
    </xf>
    <xf numFmtId="164" fontId="2" fillId="2" borderId="5" xfId="0" applyNumberFormat="1" applyFont="1" applyFill="1" applyBorder="1" applyAlignment="1" applyProtection="1">
      <alignment vertical="center"/>
    </xf>
    <xf numFmtId="164" fontId="2" fillId="2" borderId="27" xfId="0" applyNumberFormat="1" applyFont="1" applyFill="1" applyBorder="1" applyAlignment="1" applyProtection="1">
      <alignment vertical="center"/>
    </xf>
    <xf numFmtId="165" fontId="11" fillId="0" borderId="19" xfId="0" applyNumberFormat="1" applyFont="1" applyFill="1" applyBorder="1" applyAlignment="1" applyProtection="1">
      <alignment horizontal="center" vertical="center" wrapText="1"/>
    </xf>
    <xf numFmtId="165" fontId="11" fillId="0" borderId="21" xfId="0" applyNumberFormat="1" applyFont="1" applyFill="1" applyBorder="1" applyAlignment="1" applyProtection="1">
      <alignment horizontal="center" vertical="center" wrapText="1"/>
    </xf>
    <xf numFmtId="2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164" fontId="11" fillId="0" borderId="21" xfId="0" applyNumberFormat="1" applyFont="1" applyFill="1" applyBorder="1" applyAlignment="1" applyProtection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wrapText="1"/>
    </xf>
    <xf numFmtId="0" fontId="7" fillId="2" borderId="21" xfId="0" applyFont="1" applyFill="1" applyBorder="1" applyAlignment="1">
      <alignment wrapText="1"/>
    </xf>
    <xf numFmtId="164" fontId="8" fillId="2" borderId="21" xfId="0" applyNumberFormat="1" applyFont="1" applyFill="1" applyBorder="1" applyAlignment="1" applyProtection="1"/>
    <xf numFmtId="164" fontId="5" fillId="2" borderId="21" xfId="0" applyNumberFormat="1" applyFont="1" applyFill="1" applyBorder="1" applyAlignment="1" applyProtection="1">
      <alignment horizontal="center" vertical="center" wrapText="1"/>
    </xf>
    <xf numFmtId="164" fontId="2" fillId="2" borderId="21" xfId="0" applyNumberFormat="1" applyFont="1" applyFill="1" applyBorder="1" applyAlignment="1" applyProtection="1">
      <alignment horizontal="center" vertical="center" wrapText="1"/>
    </xf>
    <xf numFmtId="0" fontId="11" fillId="0" borderId="27" xfId="0" applyFont="1" applyBorder="1" applyAlignment="1">
      <alignment wrapText="1"/>
    </xf>
    <xf numFmtId="0" fontId="11" fillId="0" borderId="27" xfId="0" applyFont="1" applyBorder="1" applyAlignment="1">
      <alignment vertical="center" wrapText="1"/>
    </xf>
    <xf numFmtId="0" fontId="11" fillId="0" borderId="27" xfId="0" applyNumberFormat="1" applyFont="1" applyFill="1" applyBorder="1" applyAlignment="1" applyProtection="1">
      <alignment horizontal="left" vertical="distributed"/>
    </xf>
    <xf numFmtId="0" fontId="11" fillId="0" borderId="27" xfId="0" applyNumberFormat="1" applyFont="1" applyFill="1" applyBorder="1" applyAlignment="1" applyProtection="1">
      <alignment horizontal="left" vertical="center"/>
    </xf>
    <xf numFmtId="49" fontId="11" fillId="0" borderId="27" xfId="0" applyNumberFormat="1" applyFont="1" applyFill="1" applyBorder="1" applyAlignment="1" applyProtection="1">
      <alignment horizontal="left" vertical="center" wrapText="1"/>
    </xf>
    <xf numFmtId="49" fontId="11" fillId="0" borderId="27" xfId="0" applyNumberFormat="1" applyFont="1" applyFill="1" applyBorder="1" applyAlignment="1" applyProtection="1">
      <alignment horizontal="left" vertical="center"/>
    </xf>
    <xf numFmtId="0" fontId="11" fillId="0" borderId="27" xfId="0" applyFont="1" applyBorder="1" applyAlignment="1">
      <alignment horizontal="left" wrapText="1"/>
    </xf>
    <xf numFmtId="0" fontId="5" fillId="2" borderId="28" xfId="0" applyFont="1" applyFill="1" applyBorder="1" applyAlignment="1">
      <alignment horizont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2" fillId="2" borderId="28" xfId="0" applyNumberFormat="1" applyFont="1" applyFill="1" applyBorder="1" applyAlignment="1" applyProtection="1">
      <alignment horizontal="center" vertical="center" wrapText="1"/>
    </xf>
    <xf numFmtId="0" fontId="4" fillId="2" borderId="28" xfId="0" applyFont="1" applyFill="1" applyBorder="1" applyAlignment="1">
      <alignment horizontal="center" wrapText="1"/>
    </xf>
    <xf numFmtId="0" fontId="9" fillId="2" borderId="28" xfId="0" applyFont="1" applyFill="1" applyBorder="1" applyAlignment="1">
      <alignment wrapText="1"/>
    </xf>
    <xf numFmtId="0" fontId="7" fillId="2" borderId="28" xfId="0" applyFont="1" applyFill="1" applyBorder="1" applyAlignment="1">
      <alignment wrapText="1"/>
    </xf>
    <xf numFmtId="164" fontId="8" fillId="2" borderId="28" xfId="0" applyNumberFormat="1" applyFont="1" applyFill="1" applyBorder="1" applyAlignment="1" applyProtection="1"/>
    <xf numFmtId="0" fontId="6" fillId="2" borderId="28" xfId="0" applyFont="1" applyFill="1" applyBorder="1" applyAlignment="1">
      <alignment horizontal="center" wrapText="1"/>
    </xf>
    <xf numFmtId="164" fontId="2" fillId="2" borderId="22" xfId="0" applyNumberFormat="1" applyFont="1" applyFill="1" applyBorder="1" applyAlignment="1" applyProtection="1">
      <alignment vertical="center"/>
    </xf>
    <xf numFmtId="164" fontId="2" fillId="2" borderId="67" xfId="0" applyNumberFormat="1" applyFont="1" applyFill="1" applyBorder="1" applyAlignment="1" applyProtection="1">
      <alignment vertical="center"/>
    </xf>
    <xf numFmtId="164" fontId="2" fillId="2" borderId="39" xfId="0" applyNumberFormat="1" applyFont="1" applyFill="1" applyBorder="1" applyAlignment="1" applyProtection="1">
      <alignment vertical="center"/>
    </xf>
    <xf numFmtId="164" fontId="2" fillId="2" borderId="36" xfId="0" applyNumberFormat="1" applyFont="1" applyFill="1" applyBorder="1" applyAlignment="1" applyProtection="1">
      <alignment vertical="center"/>
    </xf>
    <xf numFmtId="49" fontId="20" fillId="0" borderId="64" xfId="0" applyNumberFormat="1" applyFont="1" applyFill="1" applyBorder="1" applyAlignment="1" applyProtection="1">
      <alignment horizontal="left" vertical="center"/>
    </xf>
    <xf numFmtId="164" fontId="2" fillId="2" borderId="64" xfId="0" applyNumberFormat="1" applyFont="1" applyFill="1" applyBorder="1" applyAlignment="1" applyProtection="1">
      <alignment horizontal="center" vertical="center" wrapText="1"/>
    </xf>
    <xf numFmtId="0" fontId="2" fillId="2" borderId="64" xfId="0" applyNumberFormat="1" applyFont="1" applyFill="1" applyBorder="1" applyAlignment="1" applyProtection="1">
      <alignment horizontal="center" vertical="center" wrapText="1"/>
    </xf>
    <xf numFmtId="166" fontId="11" fillId="2" borderId="64" xfId="0" applyNumberFormat="1" applyFont="1" applyFill="1" applyBorder="1" applyAlignment="1" applyProtection="1">
      <alignment horizontal="center" vertical="center" wrapText="1"/>
    </xf>
    <xf numFmtId="164" fontId="11" fillId="0" borderId="64" xfId="0" applyNumberFormat="1" applyFont="1" applyFill="1" applyBorder="1" applyAlignment="1" applyProtection="1">
      <alignment horizontal="center" vertical="center" wrapText="1"/>
    </xf>
    <xf numFmtId="164" fontId="2" fillId="2" borderId="64" xfId="0" applyNumberFormat="1" applyFont="1" applyFill="1" applyBorder="1" applyAlignment="1" applyProtection="1">
      <alignment vertical="center"/>
    </xf>
    <xf numFmtId="166" fontId="11" fillId="2" borderId="36" xfId="0" applyNumberFormat="1" applyFont="1" applyFill="1" applyBorder="1" applyAlignment="1" applyProtection="1">
      <alignment horizontal="center" vertical="center" wrapText="1"/>
    </xf>
    <xf numFmtId="164" fontId="17" fillId="2" borderId="7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0" fillId="2" borderId="40" xfId="0" applyNumberFormat="1" applyFont="1" applyFill="1" applyBorder="1" applyAlignment="1" applyProtection="1">
      <alignment horizontal="center" vertical="center"/>
    </xf>
    <xf numFmtId="164" fontId="11" fillId="2" borderId="20" xfId="0" applyNumberFormat="1" applyFont="1" applyFill="1" applyBorder="1" applyAlignment="1" applyProtection="1">
      <alignment horizontal="center" vertical="center"/>
    </xf>
    <xf numFmtId="164" fontId="11" fillId="2" borderId="23" xfId="0" applyNumberFormat="1" applyFont="1" applyFill="1" applyBorder="1" applyAlignment="1" applyProtection="1">
      <alignment horizontal="center" vertical="center"/>
    </xf>
    <xf numFmtId="167" fontId="7" fillId="2" borderId="36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wrapText="1"/>
    </xf>
    <xf numFmtId="0" fontId="4" fillId="2" borderId="26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164" fontId="4" fillId="2" borderId="24" xfId="0" applyNumberFormat="1" applyFont="1" applyFill="1" applyBorder="1" applyAlignment="1" applyProtection="1">
      <alignment horizontal="left" vertical="center" wrapText="1"/>
    </xf>
    <xf numFmtId="164" fontId="4" fillId="2" borderId="13" xfId="0" applyNumberFormat="1" applyFont="1" applyFill="1" applyBorder="1" applyAlignment="1" applyProtection="1">
      <alignment horizontal="left" vertical="center" wrapText="1"/>
    </xf>
    <xf numFmtId="0" fontId="11" fillId="2" borderId="39" xfId="0" applyNumberFormat="1" applyFont="1" applyFill="1" applyBorder="1" applyAlignment="1" applyProtection="1">
      <alignment horizontal="center" vertical="center"/>
    </xf>
    <xf numFmtId="0" fontId="11" fillId="0" borderId="67" xfId="0" applyFont="1" applyBorder="1" applyAlignment="1">
      <alignment wrapText="1"/>
    </xf>
    <xf numFmtId="164" fontId="2" fillId="2" borderId="39" xfId="0" applyNumberFormat="1" applyFont="1" applyFill="1" applyBorder="1" applyAlignment="1" applyProtection="1">
      <alignment horizontal="center" vertical="center" wrapText="1"/>
    </xf>
    <xf numFmtId="0" fontId="2" fillId="2" borderId="43" xfId="0" applyNumberFormat="1" applyFont="1" applyFill="1" applyBorder="1" applyAlignment="1" applyProtection="1">
      <alignment horizontal="center" vertical="center" wrapText="1"/>
    </xf>
    <xf numFmtId="166" fontId="11" fillId="2" borderId="21" xfId="0" applyNumberFormat="1" applyFont="1" applyFill="1" applyBorder="1" applyAlignment="1" applyProtection="1">
      <alignment horizontal="center" vertical="center" wrapText="1"/>
    </xf>
    <xf numFmtId="164" fontId="11" fillId="2" borderId="5" xfId="0" applyNumberFormat="1" applyFont="1" applyFill="1" applyBorder="1" applyAlignment="1" applyProtection="1">
      <alignment horizontal="center" vertical="center"/>
    </xf>
    <xf numFmtId="164" fontId="11" fillId="2" borderId="27" xfId="0" applyNumberFormat="1" applyFont="1" applyFill="1" applyBorder="1" applyAlignment="1" applyProtection="1">
      <alignment horizontal="center" vertical="center"/>
    </xf>
    <xf numFmtId="166" fontId="11" fillId="2" borderId="14" xfId="0" applyNumberFormat="1" applyFont="1" applyFill="1" applyBorder="1" applyAlignment="1" applyProtection="1">
      <alignment horizontal="center" vertical="center" wrapText="1"/>
    </xf>
    <xf numFmtId="164" fontId="11" fillId="2" borderId="16" xfId="0" applyNumberFormat="1" applyFont="1" applyFill="1" applyBorder="1" applyAlignment="1" applyProtection="1">
      <alignment horizontal="center" vertical="center" wrapText="1"/>
    </xf>
    <xf numFmtId="164" fontId="11" fillId="2" borderId="16" xfId="0" applyNumberFormat="1" applyFont="1" applyFill="1" applyBorder="1" applyAlignment="1" applyProtection="1">
      <alignment horizontal="center" vertical="center"/>
    </xf>
    <xf numFmtId="164" fontId="11" fillId="2" borderId="15" xfId="0" applyNumberFormat="1" applyFont="1" applyFill="1" applyBorder="1" applyAlignment="1" applyProtection="1">
      <alignment horizontal="center" vertical="center"/>
    </xf>
    <xf numFmtId="165" fontId="11" fillId="0" borderId="14" xfId="0" applyNumberFormat="1" applyFont="1" applyFill="1" applyBorder="1" applyAlignment="1" applyProtection="1">
      <alignment horizontal="center" vertical="center" wrapText="1"/>
    </xf>
    <xf numFmtId="164" fontId="11" fillId="0" borderId="16" xfId="0" applyNumberFormat="1" applyFont="1" applyFill="1" applyBorder="1" applyAlignment="1" applyProtection="1">
      <alignment horizontal="center" vertical="center" wrapText="1"/>
    </xf>
    <xf numFmtId="164" fontId="11" fillId="0" borderId="15" xfId="0" applyNumberFormat="1" applyFont="1" applyFill="1" applyBorder="1" applyAlignment="1" applyProtection="1">
      <alignment horizontal="center" vertical="center" wrapText="1"/>
    </xf>
    <xf numFmtId="164" fontId="20" fillId="2" borderId="36" xfId="0" applyNumberFormat="1" applyFont="1" applyFill="1" applyBorder="1" applyAlignment="1" applyProtection="1">
      <alignment horizontal="center" vertical="center" wrapText="1"/>
    </xf>
    <xf numFmtId="164" fontId="11" fillId="2" borderId="38" xfId="0" applyNumberFormat="1" applyFont="1" applyFill="1" applyBorder="1" applyAlignment="1" applyProtection="1">
      <alignment horizontal="center" vertical="center" wrapText="1"/>
    </xf>
    <xf numFmtId="0" fontId="11" fillId="2" borderId="67" xfId="0" applyNumberFormat="1" applyFont="1" applyFill="1" applyBorder="1" applyAlignment="1">
      <alignment horizontal="left" vertical="center" wrapText="1"/>
    </xf>
    <xf numFmtId="0" fontId="11" fillId="2" borderId="12" xfId="0" applyNumberFormat="1" applyFont="1" applyFill="1" applyBorder="1" applyAlignment="1" applyProtection="1">
      <alignment horizontal="center" vertical="center"/>
    </xf>
    <xf numFmtId="0" fontId="11" fillId="2" borderId="41" xfId="0" applyNumberFormat="1" applyFont="1" applyFill="1" applyBorder="1" applyAlignment="1" applyProtection="1">
      <alignment horizontal="center" vertical="center"/>
    </xf>
    <xf numFmtId="0" fontId="11" fillId="2" borderId="16" xfId="0" applyNumberFormat="1" applyFont="1" applyFill="1" applyBorder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vertical="center"/>
    </xf>
    <xf numFmtId="165" fontId="11" fillId="2" borderId="14" xfId="0" applyNumberFormat="1" applyFont="1" applyFill="1" applyBorder="1" applyAlignment="1" applyProtection="1">
      <alignment horizontal="center" vertical="center" wrapText="1"/>
    </xf>
    <xf numFmtId="1" fontId="11" fillId="2" borderId="1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5" fillId="0" borderId="21" xfId="0" applyNumberFormat="1" applyFont="1" applyBorder="1" applyAlignment="1" applyProtection="1">
      <alignment horizontal="left" vertical="center" wrapText="1"/>
    </xf>
    <xf numFmtId="0" fontId="35" fillId="0" borderId="5" xfId="0" applyNumberFormat="1" applyFont="1" applyBorder="1" applyAlignment="1" applyProtection="1">
      <alignment horizontal="left" vertical="center" wrapText="1"/>
    </xf>
    <xf numFmtId="0" fontId="36" fillId="0" borderId="28" xfId="0" applyFont="1" applyBorder="1" applyAlignment="1" applyProtection="1">
      <alignment horizontal="center" vertical="center" wrapText="1"/>
    </xf>
    <xf numFmtId="0" fontId="36" fillId="0" borderId="2" xfId="0" applyFont="1" applyBorder="1" applyAlignment="1" applyProtection="1">
      <alignment horizontal="center" vertical="center" wrapText="1"/>
    </xf>
    <xf numFmtId="0" fontId="36" fillId="0" borderId="35" xfId="0" applyFont="1" applyBorder="1" applyAlignment="1" applyProtection="1">
      <alignment horizontal="center" vertical="center" wrapText="1"/>
    </xf>
    <xf numFmtId="0" fontId="29" fillId="0" borderId="5" xfId="0" applyFont="1" applyBorder="1" applyAlignment="1" applyProtection="1">
      <alignment horizontal="center" vertical="center"/>
    </xf>
    <xf numFmtId="0" fontId="29" fillId="0" borderId="27" xfId="0" applyFont="1" applyBorder="1" applyAlignment="1" applyProtection="1">
      <alignment horizontal="center" vertical="center"/>
    </xf>
    <xf numFmtId="0" fontId="35" fillId="0" borderId="14" xfId="0" applyNumberFormat="1" applyFont="1" applyBorder="1" applyAlignment="1" applyProtection="1">
      <alignment horizontal="left" vertical="center" wrapText="1"/>
    </xf>
    <xf numFmtId="0" fontId="35" fillId="0" borderId="16" xfId="0" applyNumberFormat="1" applyFont="1" applyBorder="1" applyAlignment="1" applyProtection="1">
      <alignment horizontal="left" vertical="center" wrapText="1"/>
    </xf>
    <xf numFmtId="0" fontId="36" fillId="0" borderId="42" xfId="0" applyFont="1" applyBorder="1" applyAlignment="1" applyProtection="1">
      <alignment horizontal="center" vertical="center" wrapText="1"/>
    </xf>
    <xf numFmtId="0" fontId="36" fillId="0" borderId="50" xfId="0" applyFont="1" applyBorder="1" applyAlignment="1" applyProtection="1">
      <alignment horizontal="center" vertical="center" wrapText="1"/>
    </xf>
    <xf numFmtId="0" fontId="36" fillId="0" borderId="17" xfId="0" applyFont="1" applyBorder="1" applyAlignment="1" applyProtection="1">
      <alignment horizontal="center" vertical="center" wrapText="1"/>
    </xf>
    <xf numFmtId="0" fontId="29" fillId="0" borderId="16" xfId="0" applyFont="1" applyBorder="1" applyAlignment="1" applyProtection="1">
      <alignment horizontal="center" vertical="center"/>
    </xf>
    <xf numFmtId="0" fontId="29" fillId="0" borderId="15" xfId="0" applyFont="1" applyBorder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 wrapText="1"/>
    </xf>
    <xf numFmtId="0" fontId="28" fillId="0" borderId="16" xfId="0" applyFont="1" applyBorder="1" applyAlignment="1" applyProtection="1">
      <alignment horizontal="center" vertical="center" wrapText="1"/>
    </xf>
    <xf numFmtId="0" fontId="23" fillId="0" borderId="20" xfId="0" applyNumberFormat="1" applyFont="1" applyBorder="1" applyAlignment="1" applyProtection="1">
      <alignment horizontal="center" vertical="center" wrapText="1"/>
    </xf>
    <xf numFmtId="0" fontId="23" fillId="0" borderId="5" xfId="0" applyNumberFormat="1" applyFont="1" applyBorder="1" applyAlignment="1" applyProtection="1">
      <alignment horizontal="center" vertical="center" wrapText="1"/>
    </xf>
    <xf numFmtId="0" fontId="34" fillId="0" borderId="20" xfId="0" applyFont="1" applyBorder="1" applyAlignment="1" applyProtection="1">
      <alignment horizontal="center" vertical="center" textRotation="90" wrapText="1"/>
    </xf>
    <xf numFmtId="0" fontId="34" fillId="0" borderId="23" xfId="0" applyFont="1" applyBorder="1" applyAlignment="1" applyProtection="1">
      <alignment horizontal="center" vertical="center" textRotation="90" wrapText="1"/>
    </xf>
    <xf numFmtId="0" fontId="34" fillId="0" borderId="5" xfId="0" applyFont="1" applyBorder="1" applyAlignment="1" applyProtection="1">
      <alignment horizontal="center" vertical="center" textRotation="90" wrapText="1"/>
    </xf>
    <xf numFmtId="0" fontId="34" fillId="0" borderId="27" xfId="0" applyFont="1" applyBorder="1" applyAlignment="1" applyProtection="1">
      <alignment horizontal="center" vertical="center" textRotation="90" wrapText="1"/>
    </xf>
    <xf numFmtId="0" fontId="5" fillId="0" borderId="47" xfId="0" applyNumberFormat="1" applyFont="1" applyBorder="1" applyAlignment="1" applyProtection="1">
      <alignment horizontal="center" vertical="center"/>
    </xf>
    <xf numFmtId="0" fontId="5" fillId="0" borderId="48" xfId="0" applyNumberFormat="1" applyFont="1" applyBorder="1" applyAlignment="1" applyProtection="1">
      <alignment horizontal="center" vertical="center"/>
    </xf>
    <xf numFmtId="0" fontId="5" fillId="0" borderId="44" xfId="0" applyNumberFormat="1" applyFont="1" applyBorder="1" applyAlignment="1" applyProtection="1">
      <alignment horizontal="center" vertical="center"/>
    </xf>
    <xf numFmtId="0" fontId="5" fillId="0" borderId="49" xfId="0" applyNumberFormat="1" applyFont="1" applyBorder="1" applyAlignment="1" applyProtection="1">
      <alignment horizontal="center" vertical="center"/>
    </xf>
    <xf numFmtId="0" fontId="5" fillId="0" borderId="1" xfId="0" applyNumberFormat="1" applyFont="1" applyBorder="1" applyAlignment="1" applyProtection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</xf>
    <xf numFmtId="0" fontId="5" fillId="0" borderId="43" xfId="0" applyNumberFormat="1" applyFont="1" applyBorder="1" applyAlignment="1" applyProtection="1">
      <alignment horizontal="center" vertical="center"/>
    </xf>
    <xf numFmtId="0" fontId="5" fillId="0" borderId="25" xfId="0" applyNumberFormat="1" applyFont="1" applyBorder="1" applyAlignment="1" applyProtection="1">
      <alignment horizontal="center" vertical="center"/>
    </xf>
    <xf numFmtId="49" fontId="2" fillId="0" borderId="43" xfId="0" applyNumberFormat="1" applyFont="1" applyBorder="1" applyAlignment="1" applyProtection="1">
      <alignment horizontal="center" vertical="center"/>
    </xf>
    <xf numFmtId="49" fontId="2" fillId="0" borderId="45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49" fontId="2" fillId="0" borderId="46" xfId="0" applyNumberFormat="1" applyFont="1" applyBorder="1" applyAlignment="1" applyProtection="1">
      <alignment horizontal="center" vertical="center"/>
    </xf>
    <xf numFmtId="0" fontId="35" fillId="0" borderId="21" xfId="0" applyNumberFormat="1" applyFont="1" applyBorder="1" applyAlignment="1" applyProtection="1">
      <alignment horizontal="left" vertical="center"/>
    </xf>
    <xf numFmtId="0" fontId="35" fillId="0" borderId="5" xfId="0" applyNumberFormat="1" applyFont="1" applyBorder="1" applyAlignment="1" applyProtection="1">
      <alignment horizontal="left" vertical="center"/>
    </xf>
    <xf numFmtId="0" fontId="14" fillId="0" borderId="5" xfId="0" applyFont="1" applyBorder="1" applyAlignment="1" applyProtection="1">
      <alignment horizontal="center" vertical="center" wrapText="1"/>
    </xf>
    <xf numFmtId="0" fontId="27" fillId="0" borderId="20" xfId="0" applyFont="1" applyBorder="1" applyAlignment="1" applyProtection="1">
      <alignment horizontal="center" vertical="center" textRotation="90" wrapText="1"/>
    </xf>
    <xf numFmtId="0" fontId="27" fillId="0" borderId="5" xfId="0" applyFont="1" applyBorder="1" applyAlignment="1" applyProtection="1">
      <alignment horizontal="center" vertical="center" textRotation="90" wrapText="1"/>
    </xf>
    <xf numFmtId="0" fontId="27" fillId="0" borderId="23" xfId="0" applyFont="1" applyBorder="1" applyAlignment="1" applyProtection="1">
      <alignment horizontal="center" vertical="center" textRotation="90" wrapText="1"/>
    </xf>
    <xf numFmtId="0" fontId="27" fillId="0" borderId="27" xfId="0" applyFont="1" applyBorder="1" applyAlignment="1" applyProtection="1">
      <alignment horizontal="center" vertical="center" textRotation="90" wrapText="1"/>
    </xf>
    <xf numFmtId="0" fontId="28" fillId="0" borderId="51" xfId="0" applyNumberFormat="1" applyFont="1" applyBorder="1" applyAlignment="1" applyProtection="1">
      <alignment horizontal="center" vertical="center"/>
    </xf>
    <xf numFmtId="0" fontId="28" fillId="0" borderId="52" xfId="0" applyNumberFormat="1" applyFont="1" applyBorder="1" applyAlignment="1" applyProtection="1">
      <alignment horizontal="center" vertical="center"/>
    </xf>
    <xf numFmtId="0" fontId="28" fillId="0" borderId="53" xfId="0" applyNumberFormat="1" applyFont="1" applyBorder="1" applyAlignment="1" applyProtection="1">
      <alignment horizontal="center" vertical="center"/>
    </xf>
    <xf numFmtId="0" fontId="28" fillId="0" borderId="54" xfId="0" applyNumberFormat="1" applyFont="1" applyBorder="1" applyAlignment="1" applyProtection="1">
      <alignment horizontal="center" vertical="center"/>
    </xf>
    <xf numFmtId="0" fontId="28" fillId="0" borderId="0" xfId="0" applyNumberFormat="1" applyFont="1" applyBorder="1" applyAlignment="1" applyProtection="1">
      <alignment horizontal="center" vertical="center"/>
    </xf>
    <xf numFmtId="0" fontId="28" fillId="0" borderId="55" xfId="0" applyNumberFormat="1" applyFont="1" applyBorder="1" applyAlignment="1" applyProtection="1">
      <alignment horizontal="center" vertical="center"/>
    </xf>
    <xf numFmtId="0" fontId="28" fillId="0" borderId="49" xfId="0" applyNumberFormat="1" applyFont="1" applyBorder="1" applyAlignment="1" applyProtection="1">
      <alignment horizontal="center" vertical="center"/>
    </xf>
    <xf numFmtId="0" fontId="28" fillId="0" borderId="1" xfId="0" applyNumberFormat="1" applyFont="1" applyBorder="1" applyAlignment="1" applyProtection="1">
      <alignment horizontal="center" vertical="center"/>
    </xf>
    <xf numFmtId="0" fontId="28" fillId="0" borderId="34" xfId="0" applyNumberFormat="1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 textRotation="90" wrapText="1"/>
    </xf>
    <xf numFmtId="0" fontId="27" fillId="0" borderId="53" xfId="0" applyFont="1" applyBorder="1" applyAlignment="1" applyProtection="1">
      <alignment horizontal="center" vertical="center" textRotation="90" wrapText="1"/>
    </xf>
    <xf numFmtId="0" fontId="27" fillId="0" borderId="18" xfId="0" applyFont="1" applyBorder="1" applyAlignment="1" applyProtection="1">
      <alignment horizontal="center" vertical="center" textRotation="90" wrapText="1"/>
    </xf>
    <xf numFmtId="0" fontId="27" fillId="0" borderId="55" xfId="0" applyFont="1" applyBorder="1" applyAlignment="1" applyProtection="1">
      <alignment horizontal="center" vertical="center" textRotation="90" wrapText="1"/>
    </xf>
    <xf numFmtId="0" fontId="27" fillId="0" borderId="25" xfId="0" applyFont="1" applyBorder="1" applyAlignment="1" applyProtection="1">
      <alignment horizontal="center" vertical="center" textRotation="90" wrapText="1"/>
    </xf>
    <xf numFmtId="0" fontId="27" fillId="0" borderId="34" xfId="0" applyFont="1" applyBorder="1" applyAlignment="1" applyProtection="1">
      <alignment horizontal="center" vertical="center" textRotation="90" wrapText="1"/>
    </xf>
    <xf numFmtId="0" fontId="23" fillId="0" borderId="19" xfId="0" applyNumberFormat="1" applyFont="1" applyBorder="1" applyAlignment="1" applyProtection="1">
      <alignment horizontal="center" vertical="center" wrapText="1"/>
    </xf>
    <xf numFmtId="0" fontId="23" fillId="0" borderId="21" xfId="0" applyNumberFormat="1" applyFont="1" applyBorder="1" applyAlignment="1" applyProtection="1">
      <alignment horizontal="center" vertical="center" wrapText="1"/>
    </xf>
    <xf numFmtId="0" fontId="18" fillId="0" borderId="57" xfId="0" applyFont="1" applyBorder="1" applyAlignment="1" applyProtection="1">
      <alignment horizontal="center" vertical="center"/>
    </xf>
    <xf numFmtId="0" fontId="18" fillId="0" borderId="58" xfId="0" applyFont="1" applyBorder="1" applyAlignment="1" applyProtection="1">
      <alignment horizontal="center" vertical="center"/>
    </xf>
    <xf numFmtId="0" fontId="18" fillId="0" borderId="59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 textRotation="90" wrapText="1"/>
    </xf>
    <xf numFmtId="0" fontId="27" fillId="0" borderId="52" xfId="0" applyFont="1" applyBorder="1" applyAlignment="1" applyProtection="1">
      <alignment horizontal="center" vertical="center" textRotation="90" wrapText="1"/>
    </xf>
    <xf numFmtId="0" fontId="27" fillId="0" borderId="54" xfId="0" applyFont="1" applyBorder="1" applyAlignment="1" applyProtection="1">
      <alignment horizontal="center" vertical="center" textRotation="90" wrapText="1"/>
    </xf>
    <xf numFmtId="0" fontId="27" fillId="0" borderId="0" xfId="0" applyFont="1" applyBorder="1" applyAlignment="1" applyProtection="1">
      <alignment horizontal="center" vertical="center" textRotation="90" wrapText="1"/>
    </xf>
    <xf numFmtId="0" fontId="27" fillId="0" borderId="49" xfId="0" applyFont="1" applyBorder="1" applyAlignment="1" applyProtection="1">
      <alignment horizontal="center" vertical="center" textRotation="90" wrapText="1"/>
    </xf>
    <xf numFmtId="0" fontId="27" fillId="0" borderId="1" xfId="0" applyFont="1" applyBorder="1" applyAlignment="1" applyProtection="1">
      <alignment horizontal="center" vertical="center" textRotation="90" wrapText="1"/>
    </xf>
    <xf numFmtId="0" fontId="26" fillId="0" borderId="0" xfId="0" applyFont="1" applyBorder="1" applyAlignment="1" applyProtection="1">
      <alignment horizontal="center"/>
    </xf>
    <xf numFmtId="0" fontId="18" fillId="0" borderId="60" xfId="0" applyFont="1" applyBorder="1" applyAlignment="1" applyProtection="1">
      <alignment horizontal="center" vertical="center" textRotation="90"/>
    </xf>
    <xf numFmtId="0" fontId="18" fillId="0" borderId="61" xfId="0" applyFont="1" applyBorder="1" applyAlignment="1" applyProtection="1">
      <alignment horizontal="center" vertical="center" textRotation="9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58" xfId="0" applyFont="1" applyBorder="1" applyAlignment="1" applyProtection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</xf>
    <xf numFmtId="0" fontId="18" fillId="0" borderId="58" xfId="0" applyNumberFormat="1" applyFont="1" applyBorder="1" applyAlignment="1" applyProtection="1">
      <alignment horizontal="center" vertical="center"/>
    </xf>
    <xf numFmtId="49" fontId="18" fillId="0" borderId="57" xfId="0" applyNumberFormat="1" applyFont="1" applyBorder="1" applyAlignment="1" applyProtection="1">
      <alignment horizontal="center" vertical="center"/>
    </xf>
    <xf numFmtId="49" fontId="18" fillId="0" borderId="58" xfId="0" applyNumberFormat="1" applyFont="1" applyBorder="1" applyAlignment="1" applyProtection="1">
      <alignment horizontal="center" vertical="center"/>
    </xf>
    <xf numFmtId="49" fontId="18" fillId="0" borderId="59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 vertical="top"/>
    </xf>
    <xf numFmtId="0" fontId="12" fillId="0" borderId="0" xfId="0" applyFont="1" applyFill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wrapText="1"/>
    </xf>
    <xf numFmtId="0" fontId="19" fillId="0" borderId="1" xfId="0" applyFont="1" applyBorder="1" applyAlignment="1" applyProtection="1">
      <alignment horizontal="center" wrapText="1"/>
    </xf>
    <xf numFmtId="0" fontId="19" fillId="0" borderId="2" xfId="0" applyFont="1" applyBorder="1" applyAlignment="1" applyProtection="1">
      <alignment horizontal="center"/>
    </xf>
    <xf numFmtId="0" fontId="30" fillId="2" borderId="68" xfId="0" applyNumberFormat="1" applyFont="1" applyFill="1" applyBorder="1" applyAlignment="1" applyProtection="1">
      <alignment horizontal="center"/>
    </xf>
    <xf numFmtId="0" fontId="7" fillId="2" borderId="69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left" vertical="center" indent="12"/>
    </xf>
    <xf numFmtId="0" fontId="4" fillId="2" borderId="2" xfId="0" applyFont="1" applyFill="1" applyBorder="1" applyAlignment="1" applyProtection="1">
      <alignment horizontal="left" vertical="center" indent="12"/>
    </xf>
    <xf numFmtId="0" fontId="4" fillId="2" borderId="2" xfId="0" applyNumberFormat="1" applyFont="1" applyFill="1" applyBorder="1" applyAlignment="1" applyProtection="1">
      <alignment horizontal="left" vertical="center" indent="12"/>
    </xf>
    <xf numFmtId="0" fontId="30" fillId="2" borderId="64" xfId="0" applyNumberFormat="1" applyFont="1" applyFill="1" applyBorder="1" applyAlignment="1" applyProtection="1">
      <alignment horizontal="center"/>
    </xf>
    <xf numFmtId="0" fontId="30" fillId="2" borderId="40" xfId="0" applyNumberFormat="1" applyFont="1" applyFill="1" applyBorder="1" applyAlignment="1" applyProtection="1">
      <alignment horizontal="center" vertical="center"/>
    </xf>
    <xf numFmtId="0" fontId="30" fillId="2" borderId="64" xfId="0" applyNumberFormat="1" applyFont="1" applyFill="1" applyBorder="1" applyAlignment="1" applyProtection="1">
      <alignment horizontal="center" vertical="center"/>
    </xf>
    <xf numFmtId="0" fontId="20" fillId="2" borderId="64" xfId="0" applyNumberFormat="1" applyFont="1" applyFill="1" applyBorder="1" applyAlignment="1" applyProtection="1">
      <alignment horizontal="center"/>
    </xf>
    <xf numFmtId="0" fontId="30" fillId="2" borderId="0" xfId="0" applyNumberFormat="1" applyFont="1" applyFill="1" applyBorder="1" applyAlignment="1" applyProtection="1">
      <alignment horizontal="center"/>
    </xf>
    <xf numFmtId="0" fontId="7" fillId="2" borderId="40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164" fontId="11" fillId="2" borderId="22" xfId="0" applyNumberFormat="1" applyFont="1" applyFill="1" applyBorder="1" applyAlignment="1" applyProtection="1">
      <alignment horizontal="center" vertical="center" textRotation="90" wrapText="1"/>
    </xf>
    <xf numFmtId="164" fontId="11" fillId="2" borderId="41" xfId="0" applyNumberFormat="1" applyFont="1" applyFill="1" applyBorder="1" applyAlignment="1" applyProtection="1">
      <alignment horizontal="center" vertical="center" textRotation="90" wrapText="1"/>
    </xf>
    <xf numFmtId="164" fontId="11" fillId="2" borderId="24" xfId="0" applyNumberFormat="1" applyFont="1" applyFill="1" applyBorder="1" applyAlignment="1" applyProtection="1">
      <alignment horizontal="center" vertical="center" textRotation="90" wrapText="1"/>
    </xf>
    <xf numFmtId="164" fontId="20" fillId="2" borderId="18" xfId="0" applyNumberFormat="1" applyFont="1" applyFill="1" applyBorder="1" applyAlignment="1" applyProtection="1">
      <alignment horizontal="center" vertical="center"/>
    </xf>
    <xf numFmtId="164" fontId="20" fillId="2" borderId="0" xfId="0" applyNumberFormat="1" applyFont="1" applyFill="1" applyBorder="1" applyAlignment="1" applyProtection="1">
      <alignment horizontal="center" vertical="center"/>
    </xf>
    <xf numFmtId="164" fontId="11" fillId="2" borderId="25" xfId="0" applyNumberFormat="1" applyFont="1" applyFill="1" applyBorder="1" applyAlignment="1" applyProtection="1">
      <alignment horizontal="center" vertical="center"/>
    </xf>
    <xf numFmtId="164" fontId="11" fillId="2" borderId="1" xfId="0" applyNumberFormat="1" applyFont="1" applyFill="1" applyBorder="1" applyAlignment="1" applyProtection="1">
      <alignment horizontal="center" vertical="center"/>
    </xf>
    <xf numFmtId="164" fontId="11" fillId="2" borderId="12" xfId="0" applyNumberFormat="1" applyFont="1" applyFill="1" applyBorder="1" applyAlignment="1" applyProtection="1">
      <alignment horizontal="center" vertical="center" textRotation="90" wrapText="1"/>
    </xf>
    <xf numFmtId="164" fontId="11" fillId="2" borderId="13" xfId="0" applyNumberFormat="1" applyFont="1" applyFill="1" applyBorder="1" applyAlignment="1" applyProtection="1">
      <alignment horizontal="center" vertical="center" textRotation="90" wrapText="1"/>
    </xf>
    <xf numFmtId="164" fontId="11" fillId="2" borderId="66" xfId="0" applyNumberFormat="1" applyFont="1" applyFill="1" applyBorder="1" applyAlignment="1" applyProtection="1">
      <alignment horizontal="center" vertical="center"/>
    </xf>
    <xf numFmtId="164" fontId="11" fillId="2" borderId="20" xfId="0" applyNumberFormat="1" applyFont="1" applyFill="1" applyBorder="1" applyAlignment="1" applyProtection="1">
      <alignment horizontal="center" vertical="center"/>
    </xf>
    <xf numFmtId="164" fontId="11" fillId="2" borderId="37" xfId="0" applyNumberFormat="1" applyFont="1" applyFill="1" applyBorder="1" applyAlignment="1" applyProtection="1">
      <alignment horizontal="center" vertical="center"/>
    </xf>
    <xf numFmtId="164" fontId="11" fillId="2" borderId="23" xfId="0" applyNumberFormat="1" applyFont="1" applyFill="1" applyBorder="1" applyAlignment="1" applyProtection="1">
      <alignment horizontal="center" vertical="center"/>
    </xf>
    <xf numFmtId="164" fontId="11" fillId="2" borderId="39" xfId="0" applyNumberFormat="1" applyFont="1" applyFill="1" applyBorder="1" applyAlignment="1" applyProtection="1">
      <alignment horizontal="center" vertical="center" textRotation="90" wrapText="1"/>
    </xf>
    <xf numFmtId="164" fontId="11" fillId="2" borderId="38" xfId="0" applyNumberFormat="1" applyFont="1" applyFill="1" applyBorder="1" applyAlignment="1" applyProtection="1">
      <alignment horizontal="center" vertical="center" textRotation="90" wrapText="1"/>
    </xf>
    <xf numFmtId="164" fontId="11" fillId="2" borderId="26" xfId="0" applyNumberFormat="1" applyFont="1" applyFill="1" applyBorder="1" applyAlignment="1" applyProtection="1">
      <alignment horizontal="center" vertical="center" textRotation="90" wrapText="1"/>
    </xf>
    <xf numFmtId="164" fontId="11" fillId="2" borderId="5" xfId="0" applyNumberFormat="1" applyFont="1" applyFill="1" applyBorder="1" applyAlignment="1" applyProtection="1">
      <alignment horizontal="center" vertical="center" textRotation="90" wrapText="1"/>
    </xf>
    <xf numFmtId="164" fontId="11" fillId="2" borderId="27" xfId="0" applyNumberFormat="1" applyFont="1" applyFill="1" applyBorder="1" applyAlignment="1" applyProtection="1">
      <alignment horizontal="center" vertical="center" textRotation="90" wrapText="1"/>
    </xf>
    <xf numFmtId="0" fontId="20" fillId="2" borderId="18" xfId="0" applyNumberFormat="1" applyFont="1" applyFill="1" applyBorder="1" applyAlignment="1" applyProtection="1">
      <alignment horizontal="center" vertical="center"/>
    </xf>
    <xf numFmtId="0" fontId="20" fillId="2" borderId="0" xfId="0" applyNumberFormat="1" applyFont="1" applyFill="1" applyBorder="1" applyAlignment="1" applyProtection="1">
      <alignment horizontal="center" vertical="center"/>
    </xf>
    <xf numFmtId="164" fontId="11" fillId="2" borderId="51" xfId="0" applyNumberFormat="1" applyFont="1" applyFill="1" applyBorder="1" applyAlignment="1" applyProtection="1">
      <alignment horizontal="center" vertical="center"/>
    </xf>
    <xf numFmtId="164" fontId="11" fillId="2" borderId="52" xfId="0" applyNumberFormat="1" applyFont="1" applyFill="1" applyBorder="1" applyAlignment="1" applyProtection="1">
      <alignment horizontal="center" vertical="center"/>
    </xf>
    <xf numFmtId="164" fontId="11" fillId="2" borderId="63" xfId="0" applyNumberFormat="1" applyFont="1" applyFill="1" applyBorder="1" applyAlignment="1" applyProtection="1">
      <alignment horizontal="center" vertical="center"/>
    </xf>
    <xf numFmtId="164" fontId="11" fillId="2" borderId="49" xfId="0" applyNumberFormat="1" applyFont="1" applyFill="1" applyBorder="1" applyAlignment="1" applyProtection="1">
      <alignment horizontal="center" vertical="center"/>
    </xf>
    <xf numFmtId="164" fontId="11" fillId="2" borderId="46" xfId="0" applyNumberFormat="1" applyFont="1" applyFill="1" applyBorder="1" applyAlignment="1" applyProtection="1">
      <alignment horizontal="center" vertical="center"/>
    </xf>
    <xf numFmtId="164" fontId="17" fillId="2" borderId="0" xfId="0" applyNumberFormat="1" applyFont="1" applyFill="1" applyBorder="1" applyAlignment="1" applyProtection="1">
      <alignment horizontal="center" vertical="center"/>
    </xf>
    <xf numFmtId="0" fontId="11" fillId="2" borderId="62" xfId="0" applyNumberFormat="1" applyFont="1" applyFill="1" applyBorder="1" applyAlignment="1" applyProtection="1">
      <alignment horizontal="center" vertical="center" textRotation="90"/>
    </xf>
    <xf numFmtId="0" fontId="11" fillId="2" borderId="38" xfId="0" applyNumberFormat="1" applyFont="1" applyFill="1" applyBorder="1" applyAlignment="1" applyProtection="1">
      <alignment horizontal="center" vertical="center" textRotation="90"/>
    </xf>
    <xf numFmtId="0" fontId="11" fillId="2" borderId="26" xfId="0" applyNumberFormat="1" applyFont="1" applyFill="1" applyBorder="1" applyAlignment="1" applyProtection="1">
      <alignment horizontal="center" vertical="center" textRotation="90"/>
    </xf>
    <xf numFmtId="164" fontId="11" fillId="2" borderId="51" xfId="0" applyNumberFormat="1" applyFont="1" applyFill="1" applyBorder="1" applyAlignment="1" applyProtection="1">
      <alignment horizontal="center" vertical="center" wrapText="1"/>
    </xf>
    <xf numFmtId="164" fontId="11" fillId="2" borderId="63" xfId="0" applyNumberFormat="1" applyFont="1" applyFill="1" applyBorder="1" applyAlignment="1" applyProtection="1">
      <alignment horizontal="center" vertical="center" wrapText="1"/>
    </xf>
    <xf numFmtId="164" fontId="11" fillId="2" borderId="49" xfId="0" applyNumberFormat="1" applyFont="1" applyFill="1" applyBorder="1" applyAlignment="1" applyProtection="1">
      <alignment horizontal="center" vertical="center" wrapText="1"/>
    </xf>
    <xf numFmtId="164" fontId="11" fillId="2" borderId="46" xfId="0" applyNumberFormat="1" applyFont="1" applyFill="1" applyBorder="1" applyAlignment="1" applyProtection="1">
      <alignment horizontal="center" vertical="center" wrapText="1"/>
    </xf>
    <xf numFmtId="164" fontId="11" fillId="2" borderId="40" xfId="0" applyNumberFormat="1" applyFont="1" applyFill="1" applyBorder="1" applyAlignment="1" applyProtection="1">
      <alignment horizontal="center" vertical="center" wrapText="1"/>
    </xf>
    <xf numFmtId="164" fontId="11" fillId="2" borderId="64" xfId="0" applyNumberFormat="1" applyFont="1" applyFill="1" applyBorder="1" applyAlignment="1" applyProtection="1">
      <alignment horizontal="center" vertical="center" wrapText="1"/>
    </xf>
    <xf numFmtId="164" fontId="11" fillId="2" borderId="65" xfId="0" applyNumberFormat="1" applyFont="1" applyFill="1" applyBorder="1" applyAlignment="1" applyProtection="1">
      <alignment horizontal="center" vertical="center" wrapText="1"/>
    </xf>
    <xf numFmtId="164" fontId="11" fillId="2" borderId="40" xfId="0" applyNumberFormat="1" applyFont="1" applyFill="1" applyBorder="1" applyAlignment="1" applyProtection="1">
      <alignment horizontal="center" vertical="center"/>
    </xf>
    <xf numFmtId="164" fontId="11" fillId="2" borderId="64" xfId="0" applyNumberFormat="1" applyFont="1" applyFill="1" applyBorder="1" applyAlignment="1" applyProtection="1">
      <alignment horizontal="center" vertical="center"/>
    </xf>
    <xf numFmtId="164" fontId="11" fillId="2" borderId="65" xfId="0" applyNumberFormat="1" applyFont="1" applyFill="1" applyBorder="1" applyAlignment="1" applyProtection="1">
      <alignment horizontal="center" vertical="center"/>
    </xf>
    <xf numFmtId="164" fontId="11" fillId="2" borderId="21" xfId="0" applyNumberFormat="1" applyFont="1" applyFill="1" applyBorder="1" applyAlignment="1" applyProtection="1">
      <alignment horizontal="center" vertical="center" textRotation="90" wrapText="1"/>
    </xf>
    <xf numFmtId="164" fontId="11" fillId="2" borderId="35" xfId="0" applyNumberFormat="1" applyFont="1" applyFill="1" applyBorder="1" applyAlignment="1" applyProtection="1">
      <alignment horizontal="center" vertical="center" textRotation="90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</xdr:row>
      <xdr:rowOff>241300</xdr:rowOff>
    </xdr:from>
    <xdr:to>
      <xdr:col>12</xdr:col>
      <xdr:colOff>355600</xdr:colOff>
      <xdr:row>4</xdr:row>
      <xdr:rowOff>901700</xdr:rowOff>
    </xdr:to>
    <xdr:sp macro="" textlink="">
      <xdr:nvSpPr>
        <xdr:cNvPr id="2" name="TextBox 1"/>
        <xdr:cNvSpPr txBox="1"/>
      </xdr:nvSpPr>
      <xdr:spPr>
        <a:xfrm>
          <a:off x="25400" y="555625"/>
          <a:ext cx="3930650" cy="184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ЗАТВЕРДЖУЮ</a:t>
          </a:r>
          <a:r>
            <a:rPr lang="ru-RU" sz="16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Т.в.о. ректора </a:t>
          </a:r>
          <a:b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</a:br>
          <a: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Буковинського державного</a:t>
          </a:r>
          <a:r>
            <a:rPr lang="ru-RU" sz="1600">
              <a:latin typeface="Arial" pitchFamily="34" charset="0"/>
              <a:cs typeface="Arial" pitchFamily="34" charset="0"/>
            </a:rPr>
            <a:t> </a:t>
          </a:r>
        </a:p>
        <a:p>
          <a:pPr algn="ctr"/>
          <a: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медичного університету</a:t>
          </a:r>
          <a:endParaRPr lang="ru-RU" sz="1600">
            <a:latin typeface="Arial" pitchFamily="34" charset="0"/>
            <a:cs typeface="Arial" pitchFamily="34" charset="0"/>
          </a:endParaRPr>
        </a:p>
        <a:p>
          <a:pPr algn="ctr"/>
          <a:endParaRPr lang="ru-RU" sz="600">
            <a:latin typeface="Arial" pitchFamily="34" charset="0"/>
            <a:cs typeface="Arial" pitchFamily="34" charset="0"/>
          </a:endParaRPr>
        </a:p>
        <a:p>
          <a:pPr algn="ctr"/>
          <a: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______________проф. М.І.</a:t>
          </a:r>
          <a:r>
            <a:rPr lang="ru-RU" sz="1600" b="0" i="0" u="none" strike="noStrike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Грицюк</a:t>
          </a:r>
          <a:endParaRPr lang="ru-RU" sz="1600">
            <a:latin typeface="Arial" pitchFamily="34" charset="0"/>
            <a:cs typeface="Arial" pitchFamily="34" charset="0"/>
          </a:endParaRPr>
        </a:p>
        <a:p>
          <a:pPr algn="ctr"/>
          <a:r>
            <a:rPr lang="ru-RU" sz="1600" b="0" i="0" u="none" strike="noStrike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"_____"_________________  2022 р.</a:t>
          </a:r>
          <a:endParaRPr lang="ru-RU" sz="16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1"/>
  <sheetViews>
    <sheetView tabSelected="1" topLeftCell="B1" zoomScale="70" zoomScaleNormal="70" zoomScaleSheetLayoutView="75" workbookViewId="0">
      <selection activeCell="BG7" sqref="BG7"/>
    </sheetView>
  </sheetViews>
  <sheetFormatPr defaultColWidth="10.140625" defaultRowHeight="12.75" x14ac:dyDescent="0.2"/>
  <cols>
    <col min="1" max="1" width="2.7109375" style="214" hidden="1" customWidth="1"/>
    <col min="2" max="2" width="4.42578125" style="214" customWidth="1"/>
    <col min="3" max="3" width="4.7109375" style="214" customWidth="1"/>
    <col min="4" max="4" width="4.28515625" style="214" customWidth="1"/>
    <col min="5" max="7" width="5.140625" style="214" customWidth="1"/>
    <col min="8" max="8" width="5.42578125" style="214" customWidth="1"/>
    <col min="9" max="10" width="4.85546875" style="214" customWidth="1"/>
    <col min="11" max="11" width="4.5703125" style="214" customWidth="1"/>
    <col min="12" max="12" width="5.42578125" style="214" customWidth="1"/>
    <col min="13" max="13" width="5.5703125" style="214" customWidth="1"/>
    <col min="14" max="14" width="4.85546875" style="215" customWidth="1"/>
    <col min="15" max="15" width="5" style="215" customWidth="1"/>
    <col min="16" max="16" width="4.42578125" style="216" customWidth="1"/>
    <col min="17" max="17" width="5" style="216" customWidth="1"/>
    <col min="18" max="18" width="5.42578125" style="217" customWidth="1"/>
    <col min="19" max="23" width="4.42578125" style="217" customWidth="1"/>
    <col min="24" max="24" width="4.5703125" style="217" customWidth="1"/>
    <col min="25" max="25" width="5.140625" style="217" customWidth="1"/>
    <col min="26" max="28" width="4.42578125" style="217" customWidth="1"/>
    <col min="29" max="32" width="4.42578125" style="218" customWidth="1"/>
    <col min="33" max="54" width="4.42578125" style="214" customWidth="1"/>
    <col min="55" max="55" width="3.28515625" style="214" customWidth="1"/>
    <col min="56" max="256" width="10.140625" style="214"/>
    <col min="257" max="257" width="0" style="214" hidden="1" customWidth="1"/>
    <col min="258" max="258" width="4.42578125" style="214" customWidth="1"/>
    <col min="259" max="259" width="4.7109375" style="214" customWidth="1"/>
    <col min="260" max="260" width="4.28515625" style="214" customWidth="1"/>
    <col min="261" max="263" width="5.140625" style="214" customWidth="1"/>
    <col min="264" max="264" width="5.42578125" style="214" customWidth="1"/>
    <col min="265" max="266" width="4.85546875" style="214" customWidth="1"/>
    <col min="267" max="267" width="4.5703125" style="214" customWidth="1"/>
    <col min="268" max="268" width="5.42578125" style="214" customWidth="1"/>
    <col min="269" max="269" width="5.5703125" style="214" customWidth="1"/>
    <col min="270" max="270" width="4.85546875" style="214" customWidth="1"/>
    <col min="271" max="271" width="5" style="214" customWidth="1"/>
    <col min="272" max="272" width="4.42578125" style="214" customWidth="1"/>
    <col min="273" max="273" width="5" style="214" customWidth="1"/>
    <col min="274" max="274" width="5.42578125" style="214" customWidth="1"/>
    <col min="275" max="279" width="4.42578125" style="214" customWidth="1"/>
    <col min="280" max="280" width="4.5703125" style="214" customWidth="1"/>
    <col min="281" max="281" width="5.140625" style="214" customWidth="1"/>
    <col min="282" max="310" width="4.42578125" style="214" customWidth="1"/>
    <col min="311" max="311" width="3.28515625" style="214" customWidth="1"/>
    <col min="312" max="512" width="10.140625" style="214"/>
    <col min="513" max="513" width="0" style="214" hidden="1" customWidth="1"/>
    <col min="514" max="514" width="4.42578125" style="214" customWidth="1"/>
    <col min="515" max="515" width="4.7109375" style="214" customWidth="1"/>
    <col min="516" max="516" width="4.28515625" style="214" customWidth="1"/>
    <col min="517" max="519" width="5.140625" style="214" customWidth="1"/>
    <col min="520" max="520" width="5.42578125" style="214" customWidth="1"/>
    <col min="521" max="522" width="4.85546875" style="214" customWidth="1"/>
    <col min="523" max="523" width="4.5703125" style="214" customWidth="1"/>
    <col min="524" max="524" width="5.42578125" style="214" customWidth="1"/>
    <col min="525" max="525" width="5.5703125" style="214" customWidth="1"/>
    <col min="526" max="526" width="4.85546875" style="214" customWidth="1"/>
    <col min="527" max="527" width="5" style="214" customWidth="1"/>
    <col min="528" max="528" width="4.42578125" style="214" customWidth="1"/>
    <col min="529" max="529" width="5" style="214" customWidth="1"/>
    <col min="530" max="530" width="5.42578125" style="214" customWidth="1"/>
    <col min="531" max="535" width="4.42578125" style="214" customWidth="1"/>
    <col min="536" max="536" width="4.5703125" style="214" customWidth="1"/>
    <col min="537" max="537" width="5.140625" style="214" customWidth="1"/>
    <col min="538" max="566" width="4.42578125" style="214" customWidth="1"/>
    <col min="567" max="567" width="3.28515625" style="214" customWidth="1"/>
    <col min="568" max="768" width="10.140625" style="214"/>
    <col min="769" max="769" width="0" style="214" hidden="1" customWidth="1"/>
    <col min="770" max="770" width="4.42578125" style="214" customWidth="1"/>
    <col min="771" max="771" width="4.7109375" style="214" customWidth="1"/>
    <col min="772" max="772" width="4.28515625" style="214" customWidth="1"/>
    <col min="773" max="775" width="5.140625" style="214" customWidth="1"/>
    <col min="776" max="776" width="5.42578125" style="214" customWidth="1"/>
    <col min="777" max="778" width="4.85546875" style="214" customWidth="1"/>
    <col min="779" max="779" width="4.5703125" style="214" customWidth="1"/>
    <col min="780" max="780" width="5.42578125" style="214" customWidth="1"/>
    <col min="781" max="781" width="5.5703125" style="214" customWidth="1"/>
    <col min="782" max="782" width="4.85546875" style="214" customWidth="1"/>
    <col min="783" max="783" width="5" style="214" customWidth="1"/>
    <col min="784" max="784" width="4.42578125" style="214" customWidth="1"/>
    <col min="785" max="785" width="5" style="214" customWidth="1"/>
    <col min="786" max="786" width="5.42578125" style="214" customWidth="1"/>
    <col min="787" max="791" width="4.42578125" style="214" customWidth="1"/>
    <col min="792" max="792" width="4.5703125" style="214" customWidth="1"/>
    <col min="793" max="793" width="5.140625" style="214" customWidth="1"/>
    <col min="794" max="822" width="4.42578125" style="214" customWidth="1"/>
    <col min="823" max="823" width="3.28515625" style="214" customWidth="1"/>
    <col min="824" max="1024" width="10.140625" style="214"/>
    <col min="1025" max="1025" width="0" style="214" hidden="1" customWidth="1"/>
    <col min="1026" max="1026" width="4.42578125" style="214" customWidth="1"/>
    <col min="1027" max="1027" width="4.7109375" style="214" customWidth="1"/>
    <col min="1028" max="1028" width="4.28515625" style="214" customWidth="1"/>
    <col min="1029" max="1031" width="5.140625" style="214" customWidth="1"/>
    <col min="1032" max="1032" width="5.42578125" style="214" customWidth="1"/>
    <col min="1033" max="1034" width="4.85546875" style="214" customWidth="1"/>
    <col min="1035" max="1035" width="4.5703125" style="214" customWidth="1"/>
    <col min="1036" max="1036" width="5.42578125" style="214" customWidth="1"/>
    <col min="1037" max="1037" width="5.5703125" style="214" customWidth="1"/>
    <col min="1038" max="1038" width="4.85546875" style="214" customWidth="1"/>
    <col min="1039" max="1039" width="5" style="214" customWidth="1"/>
    <col min="1040" max="1040" width="4.42578125" style="214" customWidth="1"/>
    <col min="1041" max="1041" width="5" style="214" customWidth="1"/>
    <col min="1042" max="1042" width="5.42578125" style="214" customWidth="1"/>
    <col min="1043" max="1047" width="4.42578125" style="214" customWidth="1"/>
    <col min="1048" max="1048" width="4.5703125" style="214" customWidth="1"/>
    <col min="1049" max="1049" width="5.140625" style="214" customWidth="1"/>
    <col min="1050" max="1078" width="4.42578125" style="214" customWidth="1"/>
    <col min="1079" max="1079" width="3.28515625" style="214" customWidth="1"/>
    <col min="1080" max="1280" width="10.140625" style="214"/>
    <col min="1281" max="1281" width="0" style="214" hidden="1" customWidth="1"/>
    <col min="1282" max="1282" width="4.42578125" style="214" customWidth="1"/>
    <col min="1283" max="1283" width="4.7109375" style="214" customWidth="1"/>
    <col min="1284" max="1284" width="4.28515625" style="214" customWidth="1"/>
    <col min="1285" max="1287" width="5.140625" style="214" customWidth="1"/>
    <col min="1288" max="1288" width="5.42578125" style="214" customWidth="1"/>
    <col min="1289" max="1290" width="4.85546875" style="214" customWidth="1"/>
    <col min="1291" max="1291" width="4.5703125" style="214" customWidth="1"/>
    <col min="1292" max="1292" width="5.42578125" style="214" customWidth="1"/>
    <col min="1293" max="1293" width="5.5703125" style="214" customWidth="1"/>
    <col min="1294" max="1294" width="4.85546875" style="214" customWidth="1"/>
    <col min="1295" max="1295" width="5" style="214" customWidth="1"/>
    <col min="1296" max="1296" width="4.42578125" style="214" customWidth="1"/>
    <col min="1297" max="1297" width="5" style="214" customWidth="1"/>
    <col min="1298" max="1298" width="5.42578125" style="214" customWidth="1"/>
    <col min="1299" max="1303" width="4.42578125" style="214" customWidth="1"/>
    <col min="1304" max="1304" width="4.5703125" style="214" customWidth="1"/>
    <col min="1305" max="1305" width="5.140625" style="214" customWidth="1"/>
    <col min="1306" max="1334" width="4.42578125" style="214" customWidth="1"/>
    <col min="1335" max="1335" width="3.28515625" style="214" customWidth="1"/>
    <col min="1336" max="1536" width="10.140625" style="214"/>
    <col min="1537" max="1537" width="0" style="214" hidden="1" customWidth="1"/>
    <col min="1538" max="1538" width="4.42578125" style="214" customWidth="1"/>
    <col min="1539" max="1539" width="4.7109375" style="214" customWidth="1"/>
    <col min="1540" max="1540" width="4.28515625" style="214" customWidth="1"/>
    <col min="1541" max="1543" width="5.140625" style="214" customWidth="1"/>
    <col min="1544" max="1544" width="5.42578125" style="214" customWidth="1"/>
    <col min="1545" max="1546" width="4.85546875" style="214" customWidth="1"/>
    <col min="1547" max="1547" width="4.5703125" style="214" customWidth="1"/>
    <col min="1548" max="1548" width="5.42578125" style="214" customWidth="1"/>
    <col min="1549" max="1549" width="5.5703125" style="214" customWidth="1"/>
    <col min="1550" max="1550" width="4.85546875" style="214" customWidth="1"/>
    <col min="1551" max="1551" width="5" style="214" customWidth="1"/>
    <col min="1552" max="1552" width="4.42578125" style="214" customWidth="1"/>
    <col min="1553" max="1553" width="5" style="214" customWidth="1"/>
    <col min="1554" max="1554" width="5.42578125" style="214" customWidth="1"/>
    <col min="1555" max="1559" width="4.42578125" style="214" customWidth="1"/>
    <col min="1560" max="1560" width="4.5703125" style="214" customWidth="1"/>
    <col min="1561" max="1561" width="5.140625" style="214" customWidth="1"/>
    <col min="1562" max="1590" width="4.42578125" style="214" customWidth="1"/>
    <col min="1591" max="1591" width="3.28515625" style="214" customWidth="1"/>
    <col min="1592" max="1792" width="10.140625" style="214"/>
    <col min="1793" max="1793" width="0" style="214" hidden="1" customWidth="1"/>
    <col min="1794" max="1794" width="4.42578125" style="214" customWidth="1"/>
    <col min="1795" max="1795" width="4.7109375" style="214" customWidth="1"/>
    <col min="1796" max="1796" width="4.28515625" style="214" customWidth="1"/>
    <col min="1797" max="1799" width="5.140625" style="214" customWidth="1"/>
    <col min="1800" max="1800" width="5.42578125" style="214" customWidth="1"/>
    <col min="1801" max="1802" width="4.85546875" style="214" customWidth="1"/>
    <col min="1803" max="1803" width="4.5703125" style="214" customWidth="1"/>
    <col min="1804" max="1804" width="5.42578125" style="214" customWidth="1"/>
    <col min="1805" max="1805" width="5.5703125" style="214" customWidth="1"/>
    <col min="1806" max="1806" width="4.85546875" style="214" customWidth="1"/>
    <col min="1807" max="1807" width="5" style="214" customWidth="1"/>
    <col min="1808" max="1808" width="4.42578125" style="214" customWidth="1"/>
    <col min="1809" max="1809" width="5" style="214" customWidth="1"/>
    <col min="1810" max="1810" width="5.42578125" style="214" customWidth="1"/>
    <col min="1811" max="1815" width="4.42578125" style="214" customWidth="1"/>
    <col min="1816" max="1816" width="4.5703125" style="214" customWidth="1"/>
    <col min="1817" max="1817" width="5.140625" style="214" customWidth="1"/>
    <col min="1818" max="1846" width="4.42578125" style="214" customWidth="1"/>
    <col min="1847" max="1847" width="3.28515625" style="214" customWidth="1"/>
    <col min="1848" max="2048" width="10.140625" style="214"/>
    <col min="2049" max="2049" width="0" style="214" hidden="1" customWidth="1"/>
    <col min="2050" max="2050" width="4.42578125" style="214" customWidth="1"/>
    <col min="2051" max="2051" width="4.7109375" style="214" customWidth="1"/>
    <col min="2052" max="2052" width="4.28515625" style="214" customWidth="1"/>
    <col min="2053" max="2055" width="5.140625" style="214" customWidth="1"/>
    <col min="2056" max="2056" width="5.42578125" style="214" customWidth="1"/>
    <col min="2057" max="2058" width="4.85546875" style="214" customWidth="1"/>
    <col min="2059" max="2059" width="4.5703125" style="214" customWidth="1"/>
    <col min="2060" max="2060" width="5.42578125" style="214" customWidth="1"/>
    <col min="2061" max="2061" width="5.5703125" style="214" customWidth="1"/>
    <col min="2062" max="2062" width="4.85546875" style="214" customWidth="1"/>
    <col min="2063" max="2063" width="5" style="214" customWidth="1"/>
    <col min="2064" max="2064" width="4.42578125" style="214" customWidth="1"/>
    <col min="2065" max="2065" width="5" style="214" customWidth="1"/>
    <col min="2066" max="2066" width="5.42578125" style="214" customWidth="1"/>
    <col min="2067" max="2071" width="4.42578125" style="214" customWidth="1"/>
    <col min="2072" max="2072" width="4.5703125" style="214" customWidth="1"/>
    <col min="2073" max="2073" width="5.140625" style="214" customWidth="1"/>
    <col min="2074" max="2102" width="4.42578125" style="214" customWidth="1"/>
    <col min="2103" max="2103" width="3.28515625" style="214" customWidth="1"/>
    <col min="2104" max="2304" width="10.140625" style="214"/>
    <col min="2305" max="2305" width="0" style="214" hidden="1" customWidth="1"/>
    <col min="2306" max="2306" width="4.42578125" style="214" customWidth="1"/>
    <col min="2307" max="2307" width="4.7109375" style="214" customWidth="1"/>
    <col min="2308" max="2308" width="4.28515625" style="214" customWidth="1"/>
    <col min="2309" max="2311" width="5.140625" style="214" customWidth="1"/>
    <col min="2312" max="2312" width="5.42578125" style="214" customWidth="1"/>
    <col min="2313" max="2314" width="4.85546875" style="214" customWidth="1"/>
    <col min="2315" max="2315" width="4.5703125" style="214" customWidth="1"/>
    <col min="2316" max="2316" width="5.42578125" style="214" customWidth="1"/>
    <col min="2317" max="2317" width="5.5703125" style="214" customWidth="1"/>
    <col min="2318" max="2318" width="4.85546875" style="214" customWidth="1"/>
    <col min="2319" max="2319" width="5" style="214" customWidth="1"/>
    <col min="2320" max="2320" width="4.42578125" style="214" customWidth="1"/>
    <col min="2321" max="2321" width="5" style="214" customWidth="1"/>
    <col min="2322" max="2322" width="5.42578125" style="214" customWidth="1"/>
    <col min="2323" max="2327" width="4.42578125" style="214" customWidth="1"/>
    <col min="2328" max="2328" width="4.5703125" style="214" customWidth="1"/>
    <col min="2329" max="2329" width="5.140625" style="214" customWidth="1"/>
    <col min="2330" max="2358" width="4.42578125" style="214" customWidth="1"/>
    <col min="2359" max="2359" width="3.28515625" style="214" customWidth="1"/>
    <col min="2360" max="2560" width="10.140625" style="214"/>
    <col min="2561" max="2561" width="0" style="214" hidden="1" customWidth="1"/>
    <col min="2562" max="2562" width="4.42578125" style="214" customWidth="1"/>
    <col min="2563" max="2563" width="4.7109375" style="214" customWidth="1"/>
    <col min="2564" max="2564" width="4.28515625" style="214" customWidth="1"/>
    <col min="2565" max="2567" width="5.140625" style="214" customWidth="1"/>
    <col min="2568" max="2568" width="5.42578125" style="214" customWidth="1"/>
    <col min="2569" max="2570" width="4.85546875" style="214" customWidth="1"/>
    <col min="2571" max="2571" width="4.5703125" style="214" customWidth="1"/>
    <col min="2572" max="2572" width="5.42578125" style="214" customWidth="1"/>
    <col min="2573" max="2573" width="5.5703125" style="214" customWidth="1"/>
    <col min="2574" max="2574" width="4.85546875" style="214" customWidth="1"/>
    <col min="2575" max="2575" width="5" style="214" customWidth="1"/>
    <col min="2576" max="2576" width="4.42578125" style="214" customWidth="1"/>
    <col min="2577" max="2577" width="5" style="214" customWidth="1"/>
    <col min="2578" max="2578" width="5.42578125" style="214" customWidth="1"/>
    <col min="2579" max="2583" width="4.42578125" style="214" customWidth="1"/>
    <col min="2584" max="2584" width="4.5703125" style="214" customWidth="1"/>
    <col min="2585" max="2585" width="5.140625" style="214" customWidth="1"/>
    <col min="2586" max="2614" width="4.42578125" style="214" customWidth="1"/>
    <col min="2615" max="2615" width="3.28515625" style="214" customWidth="1"/>
    <col min="2616" max="2816" width="10.140625" style="214"/>
    <col min="2817" max="2817" width="0" style="214" hidden="1" customWidth="1"/>
    <col min="2818" max="2818" width="4.42578125" style="214" customWidth="1"/>
    <col min="2819" max="2819" width="4.7109375" style="214" customWidth="1"/>
    <col min="2820" max="2820" width="4.28515625" style="214" customWidth="1"/>
    <col min="2821" max="2823" width="5.140625" style="214" customWidth="1"/>
    <col min="2824" max="2824" width="5.42578125" style="214" customWidth="1"/>
    <col min="2825" max="2826" width="4.85546875" style="214" customWidth="1"/>
    <col min="2827" max="2827" width="4.5703125" style="214" customWidth="1"/>
    <col min="2828" max="2828" width="5.42578125" style="214" customWidth="1"/>
    <col min="2829" max="2829" width="5.5703125" style="214" customWidth="1"/>
    <col min="2830" max="2830" width="4.85546875" style="214" customWidth="1"/>
    <col min="2831" max="2831" width="5" style="214" customWidth="1"/>
    <col min="2832" max="2832" width="4.42578125" style="214" customWidth="1"/>
    <col min="2833" max="2833" width="5" style="214" customWidth="1"/>
    <col min="2834" max="2834" width="5.42578125" style="214" customWidth="1"/>
    <col min="2835" max="2839" width="4.42578125" style="214" customWidth="1"/>
    <col min="2840" max="2840" width="4.5703125" style="214" customWidth="1"/>
    <col min="2841" max="2841" width="5.140625" style="214" customWidth="1"/>
    <col min="2842" max="2870" width="4.42578125" style="214" customWidth="1"/>
    <col min="2871" max="2871" width="3.28515625" style="214" customWidth="1"/>
    <col min="2872" max="3072" width="10.140625" style="214"/>
    <col min="3073" max="3073" width="0" style="214" hidden="1" customWidth="1"/>
    <col min="3074" max="3074" width="4.42578125" style="214" customWidth="1"/>
    <col min="3075" max="3075" width="4.7109375" style="214" customWidth="1"/>
    <col min="3076" max="3076" width="4.28515625" style="214" customWidth="1"/>
    <col min="3077" max="3079" width="5.140625" style="214" customWidth="1"/>
    <col min="3080" max="3080" width="5.42578125" style="214" customWidth="1"/>
    <col min="3081" max="3082" width="4.85546875" style="214" customWidth="1"/>
    <col min="3083" max="3083" width="4.5703125" style="214" customWidth="1"/>
    <col min="3084" max="3084" width="5.42578125" style="214" customWidth="1"/>
    <col min="3085" max="3085" width="5.5703125" style="214" customWidth="1"/>
    <col min="3086" max="3086" width="4.85546875" style="214" customWidth="1"/>
    <col min="3087" max="3087" width="5" style="214" customWidth="1"/>
    <col min="3088" max="3088" width="4.42578125" style="214" customWidth="1"/>
    <col min="3089" max="3089" width="5" style="214" customWidth="1"/>
    <col min="3090" max="3090" width="5.42578125" style="214" customWidth="1"/>
    <col min="3091" max="3095" width="4.42578125" style="214" customWidth="1"/>
    <col min="3096" max="3096" width="4.5703125" style="214" customWidth="1"/>
    <col min="3097" max="3097" width="5.140625" style="214" customWidth="1"/>
    <col min="3098" max="3126" width="4.42578125" style="214" customWidth="1"/>
    <col min="3127" max="3127" width="3.28515625" style="214" customWidth="1"/>
    <col min="3128" max="3328" width="10.140625" style="214"/>
    <col min="3329" max="3329" width="0" style="214" hidden="1" customWidth="1"/>
    <col min="3330" max="3330" width="4.42578125" style="214" customWidth="1"/>
    <col min="3331" max="3331" width="4.7109375" style="214" customWidth="1"/>
    <col min="3332" max="3332" width="4.28515625" style="214" customWidth="1"/>
    <col min="3333" max="3335" width="5.140625" style="214" customWidth="1"/>
    <col min="3336" max="3336" width="5.42578125" style="214" customWidth="1"/>
    <col min="3337" max="3338" width="4.85546875" style="214" customWidth="1"/>
    <col min="3339" max="3339" width="4.5703125" style="214" customWidth="1"/>
    <col min="3340" max="3340" width="5.42578125" style="214" customWidth="1"/>
    <col min="3341" max="3341" width="5.5703125" style="214" customWidth="1"/>
    <col min="3342" max="3342" width="4.85546875" style="214" customWidth="1"/>
    <col min="3343" max="3343" width="5" style="214" customWidth="1"/>
    <col min="3344" max="3344" width="4.42578125" style="214" customWidth="1"/>
    <col min="3345" max="3345" width="5" style="214" customWidth="1"/>
    <col min="3346" max="3346" width="5.42578125" style="214" customWidth="1"/>
    <col min="3347" max="3351" width="4.42578125" style="214" customWidth="1"/>
    <col min="3352" max="3352" width="4.5703125" style="214" customWidth="1"/>
    <col min="3353" max="3353" width="5.140625" style="214" customWidth="1"/>
    <col min="3354" max="3382" width="4.42578125" style="214" customWidth="1"/>
    <col min="3383" max="3383" width="3.28515625" style="214" customWidth="1"/>
    <col min="3384" max="3584" width="10.140625" style="214"/>
    <col min="3585" max="3585" width="0" style="214" hidden="1" customWidth="1"/>
    <col min="3586" max="3586" width="4.42578125" style="214" customWidth="1"/>
    <col min="3587" max="3587" width="4.7109375" style="214" customWidth="1"/>
    <col min="3588" max="3588" width="4.28515625" style="214" customWidth="1"/>
    <col min="3589" max="3591" width="5.140625" style="214" customWidth="1"/>
    <col min="3592" max="3592" width="5.42578125" style="214" customWidth="1"/>
    <col min="3593" max="3594" width="4.85546875" style="214" customWidth="1"/>
    <col min="3595" max="3595" width="4.5703125" style="214" customWidth="1"/>
    <col min="3596" max="3596" width="5.42578125" style="214" customWidth="1"/>
    <col min="3597" max="3597" width="5.5703125" style="214" customWidth="1"/>
    <col min="3598" max="3598" width="4.85546875" style="214" customWidth="1"/>
    <col min="3599" max="3599" width="5" style="214" customWidth="1"/>
    <col min="3600" max="3600" width="4.42578125" style="214" customWidth="1"/>
    <col min="3601" max="3601" width="5" style="214" customWidth="1"/>
    <col min="3602" max="3602" width="5.42578125" style="214" customWidth="1"/>
    <col min="3603" max="3607" width="4.42578125" style="214" customWidth="1"/>
    <col min="3608" max="3608" width="4.5703125" style="214" customWidth="1"/>
    <col min="3609" max="3609" width="5.140625" style="214" customWidth="1"/>
    <col min="3610" max="3638" width="4.42578125" style="214" customWidth="1"/>
    <col min="3639" max="3639" width="3.28515625" style="214" customWidth="1"/>
    <col min="3640" max="3840" width="10.140625" style="214"/>
    <col min="3841" max="3841" width="0" style="214" hidden="1" customWidth="1"/>
    <col min="3842" max="3842" width="4.42578125" style="214" customWidth="1"/>
    <col min="3843" max="3843" width="4.7109375" style="214" customWidth="1"/>
    <col min="3844" max="3844" width="4.28515625" style="214" customWidth="1"/>
    <col min="3845" max="3847" width="5.140625" style="214" customWidth="1"/>
    <col min="3848" max="3848" width="5.42578125" style="214" customWidth="1"/>
    <col min="3849" max="3850" width="4.85546875" style="214" customWidth="1"/>
    <col min="3851" max="3851" width="4.5703125" style="214" customWidth="1"/>
    <col min="3852" max="3852" width="5.42578125" style="214" customWidth="1"/>
    <col min="3853" max="3853" width="5.5703125" style="214" customWidth="1"/>
    <col min="3854" max="3854" width="4.85546875" style="214" customWidth="1"/>
    <col min="3855" max="3855" width="5" style="214" customWidth="1"/>
    <col min="3856" max="3856" width="4.42578125" style="214" customWidth="1"/>
    <col min="3857" max="3857" width="5" style="214" customWidth="1"/>
    <col min="3858" max="3858" width="5.42578125" style="214" customWidth="1"/>
    <col min="3859" max="3863" width="4.42578125" style="214" customWidth="1"/>
    <col min="3864" max="3864" width="4.5703125" style="214" customWidth="1"/>
    <col min="3865" max="3865" width="5.140625" style="214" customWidth="1"/>
    <col min="3866" max="3894" width="4.42578125" style="214" customWidth="1"/>
    <col min="3895" max="3895" width="3.28515625" style="214" customWidth="1"/>
    <col min="3896" max="4096" width="10.140625" style="214"/>
    <col min="4097" max="4097" width="0" style="214" hidden="1" customWidth="1"/>
    <col min="4098" max="4098" width="4.42578125" style="214" customWidth="1"/>
    <col min="4099" max="4099" width="4.7109375" style="214" customWidth="1"/>
    <col min="4100" max="4100" width="4.28515625" style="214" customWidth="1"/>
    <col min="4101" max="4103" width="5.140625" style="214" customWidth="1"/>
    <col min="4104" max="4104" width="5.42578125" style="214" customWidth="1"/>
    <col min="4105" max="4106" width="4.85546875" style="214" customWidth="1"/>
    <col min="4107" max="4107" width="4.5703125" style="214" customWidth="1"/>
    <col min="4108" max="4108" width="5.42578125" style="214" customWidth="1"/>
    <col min="4109" max="4109" width="5.5703125" style="214" customWidth="1"/>
    <col min="4110" max="4110" width="4.85546875" style="214" customWidth="1"/>
    <col min="4111" max="4111" width="5" style="214" customWidth="1"/>
    <col min="4112" max="4112" width="4.42578125" style="214" customWidth="1"/>
    <col min="4113" max="4113" width="5" style="214" customWidth="1"/>
    <col min="4114" max="4114" width="5.42578125" style="214" customWidth="1"/>
    <col min="4115" max="4119" width="4.42578125" style="214" customWidth="1"/>
    <col min="4120" max="4120" width="4.5703125" style="214" customWidth="1"/>
    <col min="4121" max="4121" width="5.140625" style="214" customWidth="1"/>
    <col min="4122" max="4150" width="4.42578125" style="214" customWidth="1"/>
    <col min="4151" max="4151" width="3.28515625" style="214" customWidth="1"/>
    <col min="4152" max="4352" width="10.140625" style="214"/>
    <col min="4353" max="4353" width="0" style="214" hidden="1" customWidth="1"/>
    <col min="4354" max="4354" width="4.42578125" style="214" customWidth="1"/>
    <col min="4355" max="4355" width="4.7109375" style="214" customWidth="1"/>
    <col min="4356" max="4356" width="4.28515625" style="214" customWidth="1"/>
    <col min="4357" max="4359" width="5.140625" style="214" customWidth="1"/>
    <col min="4360" max="4360" width="5.42578125" style="214" customWidth="1"/>
    <col min="4361" max="4362" width="4.85546875" style="214" customWidth="1"/>
    <col min="4363" max="4363" width="4.5703125" style="214" customWidth="1"/>
    <col min="4364" max="4364" width="5.42578125" style="214" customWidth="1"/>
    <col min="4365" max="4365" width="5.5703125" style="214" customWidth="1"/>
    <col min="4366" max="4366" width="4.85546875" style="214" customWidth="1"/>
    <col min="4367" max="4367" width="5" style="214" customWidth="1"/>
    <col min="4368" max="4368" width="4.42578125" style="214" customWidth="1"/>
    <col min="4369" max="4369" width="5" style="214" customWidth="1"/>
    <col min="4370" max="4370" width="5.42578125" style="214" customWidth="1"/>
    <col min="4371" max="4375" width="4.42578125" style="214" customWidth="1"/>
    <col min="4376" max="4376" width="4.5703125" style="214" customWidth="1"/>
    <col min="4377" max="4377" width="5.140625" style="214" customWidth="1"/>
    <col min="4378" max="4406" width="4.42578125" style="214" customWidth="1"/>
    <col min="4407" max="4407" width="3.28515625" style="214" customWidth="1"/>
    <col min="4408" max="4608" width="10.140625" style="214"/>
    <col min="4609" max="4609" width="0" style="214" hidden="1" customWidth="1"/>
    <col min="4610" max="4610" width="4.42578125" style="214" customWidth="1"/>
    <col min="4611" max="4611" width="4.7109375" style="214" customWidth="1"/>
    <col min="4612" max="4612" width="4.28515625" style="214" customWidth="1"/>
    <col min="4613" max="4615" width="5.140625" style="214" customWidth="1"/>
    <col min="4616" max="4616" width="5.42578125" style="214" customWidth="1"/>
    <col min="4617" max="4618" width="4.85546875" style="214" customWidth="1"/>
    <col min="4619" max="4619" width="4.5703125" style="214" customWidth="1"/>
    <col min="4620" max="4620" width="5.42578125" style="214" customWidth="1"/>
    <col min="4621" max="4621" width="5.5703125" style="214" customWidth="1"/>
    <col min="4622" max="4622" width="4.85546875" style="214" customWidth="1"/>
    <col min="4623" max="4623" width="5" style="214" customWidth="1"/>
    <col min="4624" max="4624" width="4.42578125" style="214" customWidth="1"/>
    <col min="4625" max="4625" width="5" style="214" customWidth="1"/>
    <col min="4626" max="4626" width="5.42578125" style="214" customWidth="1"/>
    <col min="4627" max="4631" width="4.42578125" style="214" customWidth="1"/>
    <col min="4632" max="4632" width="4.5703125" style="214" customWidth="1"/>
    <col min="4633" max="4633" width="5.140625" style="214" customWidth="1"/>
    <col min="4634" max="4662" width="4.42578125" style="214" customWidth="1"/>
    <col min="4663" max="4663" width="3.28515625" style="214" customWidth="1"/>
    <col min="4664" max="4864" width="10.140625" style="214"/>
    <col min="4865" max="4865" width="0" style="214" hidden="1" customWidth="1"/>
    <col min="4866" max="4866" width="4.42578125" style="214" customWidth="1"/>
    <col min="4867" max="4867" width="4.7109375" style="214" customWidth="1"/>
    <col min="4868" max="4868" width="4.28515625" style="214" customWidth="1"/>
    <col min="4869" max="4871" width="5.140625" style="214" customWidth="1"/>
    <col min="4872" max="4872" width="5.42578125" style="214" customWidth="1"/>
    <col min="4873" max="4874" width="4.85546875" style="214" customWidth="1"/>
    <col min="4875" max="4875" width="4.5703125" style="214" customWidth="1"/>
    <col min="4876" max="4876" width="5.42578125" style="214" customWidth="1"/>
    <col min="4877" max="4877" width="5.5703125" style="214" customWidth="1"/>
    <col min="4878" max="4878" width="4.85546875" style="214" customWidth="1"/>
    <col min="4879" max="4879" width="5" style="214" customWidth="1"/>
    <col min="4880" max="4880" width="4.42578125" style="214" customWidth="1"/>
    <col min="4881" max="4881" width="5" style="214" customWidth="1"/>
    <col min="4882" max="4882" width="5.42578125" style="214" customWidth="1"/>
    <col min="4883" max="4887" width="4.42578125" style="214" customWidth="1"/>
    <col min="4888" max="4888" width="4.5703125" style="214" customWidth="1"/>
    <col min="4889" max="4889" width="5.140625" style="214" customWidth="1"/>
    <col min="4890" max="4918" width="4.42578125" style="214" customWidth="1"/>
    <col min="4919" max="4919" width="3.28515625" style="214" customWidth="1"/>
    <col min="4920" max="5120" width="10.140625" style="214"/>
    <col min="5121" max="5121" width="0" style="214" hidden="1" customWidth="1"/>
    <col min="5122" max="5122" width="4.42578125" style="214" customWidth="1"/>
    <col min="5123" max="5123" width="4.7109375" style="214" customWidth="1"/>
    <col min="5124" max="5124" width="4.28515625" style="214" customWidth="1"/>
    <col min="5125" max="5127" width="5.140625" style="214" customWidth="1"/>
    <col min="5128" max="5128" width="5.42578125" style="214" customWidth="1"/>
    <col min="5129" max="5130" width="4.85546875" style="214" customWidth="1"/>
    <col min="5131" max="5131" width="4.5703125" style="214" customWidth="1"/>
    <col min="5132" max="5132" width="5.42578125" style="214" customWidth="1"/>
    <col min="5133" max="5133" width="5.5703125" style="214" customWidth="1"/>
    <col min="5134" max="5134" width="4.85546875" style="214" customWidth="1"/>
    <col min="5135" max="5135" width="5" style="214" customWidth="1"/>
    <col min="5136" max="5136" width="4.42578125" style="214" customWidth="1"/>
    <col min="5137" max="5137" width="5" style="214" customWidth="1"/>
    <col min="5138" max="5138" width="5.42578125" style="214" customWidth="1"/>
    <col min="5139" max="5143" width="4.42578125" style="214" customWidth="1"/>
    <col min="5144" max="5144" width="4.5703125" style="214" customWidth="1"/>
    <col min="5145" max="5145" width="5.140625" style="214" customWidth="1"/>
    <col min="5146" max="5174" width="4.42578125" style="214" customWidth="1"/>
    <col min="5175" max="5175" width="3.28515625" style="214" customWidth="1"/>
    <col min="5176" max="5376" width="10.140625" style="214"/>
    <col min="5377" max="5377" width="0" style="214" hidden="1" customWidth="1"/>
    <col min="5378" max="5378" width="4.42578125" style="214" customWidth="1"/>
    <col min="5379" max="5379" width="4.7109375" style="214" customWidth="1"/>
    <col min="5380" max="5380" width="4.28515625" style="214" customWidth="1"/>
    <col min="5381" max="5383" width="5.140625" style="214" customWidth="1"/>
    <col min="5384" max="5384" width="5.42578125" style="214" customWidth="1"/>
    <col min="5385" max="5386" width="4.85546875" style="214" customWidth="1"/>
    <col min="5387" max="5387" width="4.5703125" style="214" customWidth="1"/>
    <col min="5388" max="5388" width="5.42578125" style="214" customWidth="1"/>
    <col min="5389" max="5389" width="5.5703125" style="214" customWidth="1"/>
    <col min="5390" max="5390" width="4.85546875" style="214" customWidth="1"/>
    <col min="5391" max="5391" width="5" style="214" customWidth="1"/>
    <col min="5392" max="5392" width="4.42578125" style="214" customWidth="1"/>
    <col min="5393" max="5393" width="5" style="214" customWidth="1"/>
    <col min="5394" max="5394" width="5.42578125" style="214" customWidth="1"/>
    <col min="5395" max="5399" width="4.42578125" style="214" customWidth="1"/>
    <col min="5400" max="5400" width="4.5703125" style="214" customWidth="1"/>
    <col min="5401" max="5401" width="5.140625" style="214" customWidth="1"/>
    <col min="5402" max="5430" width="4.42578125" style="214" customWidth="1"/>
    <col min="5431" max="5431" width="3.28515625" style="214" customWidth="1"/>
    <col min="5432" max="5632" width="10.140625" style="214"/>
    <col min="5633" max="5633" width="0" style="214" hidden="1" customWidth="1"/>
    <col min="5634" max="5634" width="4.42578125" style="214" customWidth="1"/>
    <col min="5635" max="5635" width="4.7109375" style="214" customWidth="1"/>
    <col min="5636" max="5636" width="4.28515625" style="214" customWidth="1"/>
    <col min="5637" max="5639" width="5.140625" style="214" customWidth="1"/>
    <col min="5640" max="5640" width="5.42578125" style="214" customWidth="1"/>
    <col min="5641" max="5642" width="4.85546875" style="214" customWidth="1"/>
    <col min="5643" max="5643" width="4.5703125" style="214" customWidth="1"/>
    <col min="5644" max="5644" width="5.42578125" style="214" customWidth="1"/>
    <col min="5645" max="5645" width="5.5703125" style="214" customWidth="1"/>
    <col min="5646" max="5646" width="4.85546875" style="214" customWidth="1"/>
    <col min="5647" max="5647" width="5" style="214" customWidth="1"/>
    <col min="5648" max="5648" width="4.42578125" style="214" customWidth="1"/>
    <col min="5649" max="5649" width="5" style="214" customWidth="1"/>
    <col min="5650" max="5650" width="5.42578125" style="214" customWidth="1"/>
    <col min="5651" max="5655" width="4.42578125" style="214" customWidth="1"/>
    <col min="5656" max="5656" width="4.5703125" style="214" customWidth="1"/>
    <col min="5657" max="5657" width="5.140625" style="214" customWidth="1"/>
    <col min="5658" max="5686" width="4.42578125" style="214" customWidth="1"/>
    <col min="5687" max="5687" width="3.28515625" style="214" customWidth="1"/>
    <col min="5688" max="5888" width="10.140625" style="214"/>
    <col min="5889" max="5889" width="0" style="214" hidden="1" customWidth="1"/>
    <col min="5890" max="5890" width="4.42578125" style="214" customWidth="1"/>
    <col min="5891" max="5891" width="4.7109375" style="214" customWidth="1"/>
    <col min="5892" max="5892" width="4.28515625" style="214" customWidth="1"/>
    <col min="5893" max="5895" width="5.140625" style="214" customWidth="1"/>
    <col min="5896" max="5896" width="5.42578125" style="214" customWidth="1"/>
    <col min="5897" max="5898" width="4.85546875" style="214" customWidth="1"/>
    <col min="5899" max="5899" width="4.5703125" style="214" customWidth="1"/>
    <col min="5900" max="5900" width="5.42578125" style="214" customWidth="1"/>
    <col min="5901" max="5901" width="5.5703125" style="214" customWidth="1"/>
    <col min="5902" max="5902" width="4.85546875" style="214" customWidth="1"/>
    <col min="5903" max="5903" width="5" style="214" customWidth="1"/>
    <col min="5904" max="5904" width="4.42578125" style="214" customWidth="1"/>
    <col min="5905" max="5905" width="5" style="214" customWidth="1"/>
    <col min="5906" max="5906" width="5.42578125" style="214" customWidth="1"/>
    <col min="5907" max="5911" width="4.42578125" style="214" customWidth="1"/>
    <col min="5912" max="5912" width="4.5703125" style="214" customWidth="1"/>
    <col min="5913" max="5913" width="5.140625" style="214" customWidth="1"/>
    <col min="5914" max="5942" width="4.42578125" style="214" customWidth="1"/>
    <col min="5943" max="5943" width="3.28515625" style="214" customWidth="1"/>
    <col min="5944" max="6144" width="10.140625" style="214"/>
    <col min="6145" max="6145" width="0" style="214" hidden="1" customWidth="1"/>
    <col min="6146" max="6146" width="4.42578125" style="214" customWidth="1"/>
    <col min="6147" max="6147" width="4.7109375" style="214" customWidth="1"/>
    <col min="6148" max="6148" width="4.28515625" style="214" customWidth="1"/>
    <col min="6149" max="6151" width="5.140625" style="214" customWidth="1"/>
    <col min="6152" max="6152" width="5.42578125" style="214" customWidth="1"/>
    <col min="6153" max="6154" width="4.85546875" style="214" customWidth="1"/>
    <col min="6155" max="6155" width="4.5703125" style="214" customWidth="1"/>
    <col min="6156" max="6156" width="5.42578125" style="214" customWidth="1"/>
    <col min="6157" max="6157" width="5.5703125" style="214" customWidth="1"/>
    <col min="6158" max="6158" width="4.85546875" style="214" customWidth="1"/>
    <col min="6159" max="6159" width="5" style="214" customWidth="1"/>
    <col min="6160" max="6160" width="4.42578125" style="214" customWidth="1"/>
    <col min="6161" max="6161" width="5" style="214" customWidth="1"/>
    <col min="6162" max="6162" width="5.42578125" style="214" customWidth="1"/>
    <col min="6163" max="6167" width="4.42578125" style="214" customWidth="1"/>
    <col min="6168" max="6168" width="4.5703125" style="214" customWidth="1"/>
    <col min="6169" max="6169" width="5.140625" style="214" customWidth="1"/>
    <col min="6170" max="6198" width="4.42578125" style="214" customWidth="1"/>
    <col min="6199" max="6199" width="3.28515625" style="214" customWidth="1"/>
    <col min="6200" max="6400" width="10.140625" style="214"/>
    <col min="6401" max="6401" width="0" style="214" hidden="1" customWidth="1"/>
    <col min="6402" max="6402" width="4.42578125" style="214" customWidth="1"/>
    <col min="6403" max="6403" width="4.7109375" style="214" customWidth="1"/>
    <col min="6404" max="6404" width="4.28515625" style="214" customWidth="1"/>
    <col min="6405" max="6407" width="5.140625" style="214" customWidth="1"/>
    <col min="6408" max="6408" width="5.42578125" style="214" customWidth="1"/>
    <col min="6409" max="6410" width="4.85546875" style="214" customWidth="1"/>
    <col min="6411" max="6411" width="4.5703125" style="214" customWidth="1"/>
    <col min="6412" max="6412" width="5.42578125" style="214" customWidth="1"/>
    <col min="6413" max="6413" width="5.5703125" style="214" customWidth="1"/>
    <col min="6414" max="6414" width="4.85546875" style="214" customWidth="1"/>
    <col min="6415" max="6415" width="5" style="214" customWidth="1"/>
    <col min="6416" max="6416" width="4.42578125" style="214" customWidth="1"/>
    <col min="6417" max="6417" width="5" style="214" customWidth="1"/>
    <col min="6418" max="6418" width="5.42578125" style="214" customWidth="1"/>
    <col min="6419" max="6423" width="4.42578125" style="214" customWidth="1"/>
    <col min="6424" max="6424" width="4.5703125" style="214" customWidth="1"/>
    <col min="6425" max="6425" width="5.140625" style="214" customWidth="1"/>
    <col min="6426" max="6454" width="4.42578125" style="214" customWidth="1"/>
    <col min="6455" max="6455" width="3.28515625" style="214" customWidth="1"/>
    <col min="6456" max="6656" width="10.140625" style="214"/>
    <col min="6657" max="6657" width="0" style="214" hidden="1" customWidth="1"/>
    <col min="6658" max="6658" width="4.42578125" style="214" customWidth="1"/>
    <col min="6659" max="6659" width="4.7109375" style="214" customWidth="1"/>
    <col min="6660" max="6660" width="4.28515625" style="214" customWidth="1"/>
    <col min="6661" max="6663" width="5.140625" style="214" customWidth="1"/>
    <col min="6664" max="6664" width="5.42578125" style="214" customWidth="1"/>
    <col min="6665" max="6666" width="4.85546875" style="214" customWidth="1"/>
    <col min="6667" max="6667" width="4.5703125" style="214" customWidth="1"/>
    <col min="6668" max="6668" width="5.42578125" style="214" customWidth="1"/>
    <col min="6669" max="6669" width="5.5703125" style="214" customWidth="1"/>
    <col min="6670" max="6670" width="4.85546875" style="214" customWidth="1"/>
    <col min="6671" max="6671" width="5" style="214" customWidth="1"/>
    <col min="6672" max="6672" width="4.42578125" style="214" customWidth="1"/>
    <col min="6673" max="6673" width="5" style="214" customWidth="1"/>
    <col min="6674" max="6674" width="5.42578125" style="214" customWidth="1"/>
    <col min="6675" max="6679" width="4.42578125" style="214" customWidth="1"/>
    <col min="6680" max="6680" width="4.5703125" style="214" customWidth="1"/>
    <col min="6681" max="6681" width="5.140625" style="214" customWidth="1"/>
    <col min="6682" max="6710" width="4.42578125" style="214" customWidth="1"/>
    <col min="6711" max="6711" width="3.28515625" style="214" customWidth="1"/>
    <col min="6712" max="6912" width="10.140625" style="214"/>
    <col min="6913" max="6913" width="0" style="214" hidden="1" customWidth="1"/>
    <col min="6914" max="6914" width="4.42578125" style="214" customWidth="1"/>
    <col min="6915" max="6915" width="4.7109375" style="214" customWidth="1"/>
    <col min="6916" max="6916" width="4.28515625" style="214" customWidth="1"/>
    <col min="6917" max="6919" width="5.140625" style="214" customWidth="1"/>
    <col min="6920" max="6920" width="5.42578125" style="214" customWidth="1"/>
    <col min="6921" max="6922" width="4.85546875" style="214" customWidth="1"/>
    <col min="6923" max="6923" width="4.5703125" style="214" customWidth="1"/>
    <col min="6924" max="6924" width="5.42578125" style="214" customWidth="1"/>
    <col min="6925" max="6925" width="5.5703125" style="214" customWidth="1"/>
    <col min="6926" max="6926" width="4.85546875" style="214" customWidth="1"/>
    <col min="6927" max="6927" width="5" style="214" customWidth="1"/>
    <col min="6928" max="6928" width="4.42578125" style="214" customWidth="1"/>
    <col min="6929" max="6929" width="5" style="214" customWidth="1"/>
    <col min="6930" max="6930" width="5.42578125" style="214" customWidth="1"/>
    <col min="6931" max="6935" width="4.42578125" style="214" customWidth="1"/>
    <col min="6936" max="6936" width="4.5703125" style="214" customWidth="1"/>
    <col min="6937" max="6937" width="5.140625" style="214" customWidth="1"/>
    <col min="6938" max="6966" width="4.42578125" style="214" customWidth="1"/>
    <col min="6967" max="6967" width="3.28515625" style="214" customWidth="1"/>
    <col min="6968" max="7168" width="10.140625" style="214"/>
    <col min="7169" max="7169" width="0" style="214" hidden="1" customWidth="1"/>
    <col min="7170" max="7170" width="4.42578125" style="214" customWidth="1"/>
    <col min="7171" max="7171" width="4.7109375" style="214" customWidth="1"/>
    <col min="7172" max="7172" width="4.28515625" style="214" customWidth="1"/>
    <col min="7173" max="7175" width="5.140625" style="214" customWidth="1"/>
    <col min="7176" max="7176" width="5.42578125" style="214" customWidth="1"/>
    <col min="7177" max="7178" width="4.85546875" style="214" customWidth="1"/>
    <col min="7179" max="7179" width="4.5703125" style="214" customWidth="1"/>
    <col min="7180" max="7180" width="5.42578125" style="214" customWidth="1"/>
    <col min="7181" max="7181" width="5.5703125" style="214" customWidth="1"/>
    <col min="7182" max="7182" width="4.85546875" style="214" customWidth="1"/>
    <col min="7183" max="7183" width="5" style="214" customWidth="1"/>
    <col min="7184" max="7184" width="4.42578125" style="214" customWidth="1"/>
    <col min="7185" max="7185" width="5" style="214" customWidth="1"/>
    <col min="7186" max="7186" width="5.42578125" style="214" customWidth="1"/>
    <col min="7187" max="7191" width="4.42578125" style="214" customWidth="1"/>
    <col min="7192" max="7192" width="4.5703125" style="214" customWidth="1"/>
    <col min="7193" max="7193" width="5.140625" style="214" customWidth="1"/>
    <col min="7194" max="7222" width="4.42578125" style="214" customWidth="1"/>
    <col min="7223" max="7223" width="3.28515625" style="214" customWidth="1"/>
    <col min="7224" max="7424" width="10.140625" style="214"/>
    <col min="7425" max="7425" width="0" style="214" hidden="1" customWidth="1"/>
    <col min="7426" max="7426" width="4.42578125" style="214" customWidth="1"/>
    <col min="7427" max="7427" width="4.7109375" style="214" customWidth="1"/>
    <col min="7428" max="7428" width="4.28515625" style="214" customWidth="1"/>
    <col min="7429" max="7431" width="5.140625" style="214" customWidth="1"/>
    <col min="7432" max="7432" width="5.42578125" style="214" customWidth="1"/>
    <col min="7433" max="7434" width="4.85546875" style="214" customWidth="1"/>
    <col min="7435" max="7435" width="4.5703125" style="214" customWidth="1"/>
    <col min="7436" max="7436" width="5.42578125" style="214" customWidth="1"/>
    <col min="7437" max="7437" width="5.5703125" style="214" customWidth="1"/>
    <col min="7438" max="7438" width="4.85546875" style="214" customWidth="1"/>
    <col min="7439" max="7439" width="5" style="214" customWidth="1"/>
    <col min="7440" max="7440" width="4.42578125" style="214" customWidth="1"/>
    <col min="7441" max="7441" width="5" style="214" customWidth="1"/>
    <col min="7442" max="7442" width="5.42578125" style="214" customWidth="1"/>
    <col min="7443" max="7447" width="4.42578125" style="214" customWidth="1"/>
    <col min="7448" max="7448" width="4.5703125" style="214" customWidth="1"/>
    <col min="7449" max="7449" width="5.140625" style="214" customWidth="1"/>
    <col min="7450" max="7478" width="4.42578125" style="214" customWidth="1"/>
    <col min="7479" max="7479" width="3.28515625" style="214" customWidth="1"/>
    <col min="7480" max="7680" width="10.140625" style="214"/>
    <col min="7681" max="7681" width="0" style="214" hidden="1" customWidth="1"/>
    <col min="7682" max="7682" width="4.42578125" style="214" customWidth="1"/>
    <col min="7683" max="7683" width="4.7109375" style="214" customWidth="1"/>
    <col min="7684" max="7684" width="4.28515625" style="214" customWidth="1"/>
    <col min="7685" max="7687" width="5.140625" style="214" customWidth="1"/>
    <col min="7688" max="7688" width="5.42578125" style="214" customWidth="1"/>
    <col min="7689" max="7690" width="4.85546875" style="214" customWidth="1"/>
    <col min="7691" max="7691" width="4.5703125" style="214" customWidth="1"/>
    <col min="7692" max="7692" width="5.42578125" style="214" customWidth="1"/>
    <col min="7693" max="7693" width="5.5703125" style="214" customWidth="1"/>
    <col min="7694" max="7694" width="4.85546875" style="214" customWidth="1"/>
    <col min="7695" max="7695" width="5" style="214" customWidth="1"/>
    <col min="7696" max="7696" width="4.42578125" style="214" customWidth="1"/>
    <col min="7697" max="7697" width="5" style="214" customWidth="1"/>
    <col min="7698" max="7698" width="5.42578125" style="214" customWidth="1"/>
    <col min="7699" max="7703" width="4.42578125" style="214" customWidth="1"/>
    <col min="7704" max="7704" width="4.5703125" style="214" customWidth="1"/>
    <col min="7705" max="7705" width="5.140625" style="214" customWidth="1"/>
    <col min="7706" max="7734" width="4.42578125" style="214" customWidth="1"/>
    <col min="7735" max="7735" width="3.28515625" style="214" customWidth="1"/>
    <col min="7736" max="7936" width="10.140625" style="214"/>
    <col min="7937" max="7937" width="0" style="214" hidden="1" customWidth="1"/>
    <col min="7938" max="7938" width="4.42578125" style="214" customWidth="1"/>
    <col min="7939" max="7939" width="4.7109375" style="214" customWidth="1"/>
    <col min="7940" max="7940" width="4.28515625" style="214" customWidth="1"/>
    <col min="7941" max="7943" width="5.140625" style="214" customWidth="1"/>
    <col min="7944" max="7944" width="5.42578125" style="214" customWidth="1"/>
    <col min="7945" max="7946" width="4.85546875" style="214" customWidth="1"/>
    <col min="7947" max="7947" width="4.5703125" style="214" customWidth="1"/>
    <col min="7948" max="7948" width="5.42578125" style="214" customWidth="1"/>
    <col min="7949" max="7949" width="5.5703125" style="214" customWidth="1"/>
    <col min="7950" max="7950" width="4.85546875" style="214" customWidth="1"/>
    <col min="7951" max="7951" width="5" style="214" customWidth="1"/>
    <col min="7952" max="7952" width="4.42578125" style="214" customWidth="1"/>
    <col min="7953" max="7953" width="5" style="214" customWidth="1"/>
    <col min="7954" max="7954" width="5.42578125" style="214" customWidth="1"/>
    <col min="7955" max="7959" width="4.42578125" style="214" customWidth="1"/>
    <col min="7960" max="7960" width="4.5703125" style="214" customWidth="1"/>
    <col min="7961" max="7961" width="5.140625" style="214" customWidth="1"/>
    <col min="7962" max="7990" width="4.42578125" style="214" customWidth="1"/>
    <col min="7991" max="7991" width="3.28515625" style="214" customWidth="1"/>
    <col min="7992" max="8192" width="10.140625" style="214"/>
    <col min="8193" max="8193" width="0" style="214" hidden="1" customWidth="1"/>
    <col min="8194" max="8194" width="4.42578125" style="214" customWidth="1"/>
    <col min="8195" max="8195" width="4.7109375" style="214" customWidth="1"/>
    <col min="8196" max="8196" width="4.28515625" style="214" customWidth="1"/>
    <col min="8197" max="8199" width="5.140625" style="214" customWidth="1"/>
    <col min="8200" max="8200" width="5.42578125" style="214" customWidth="1"/>
    <col min="8201" max="8202" width="4.85546875" style="214" customWidth="1"/>
    <col min="8203" max="8203" width="4.5703125" style="214" customWidth="1"/>
    <col min="8204" max="8204" width="5.42578125" style="214" customWidth="1"/>
    <col min="8205" max="8205" width="5.5703125" style="214" customWidth="1"/>
    <col min="8206" max="8206" width="4.85546875" style="214" customWidth="1"/>
    <col min="8207" max="8207" width="5" style="214" customWidth="1"/>
    <col min="8208" max="8208" width="4.42578125" style="214" customWidth="1"/>
    <col min="8209" max="8209" width="5" style="214" customWidth="1"/>
    <col min="8210" max="8210" width="5.42578125" style="214" customWidth="1"/>
    <col min="8211" max="8215" width="4.42578125" style="214" customWidth="1"/>
    <col min="8216" max="8216" width="4.5703125" style="214" customWidth="1"/>
    <col min="8217" max="8217" width="5.140625" style="214" customWidth="1"/>
    <col min="8218" max="8246" width="4.42578125" style="214" customWidth="1"/>
    <col min="8247" max="8247" width="3.28515625" style="214" customWidth="1"/>
    <col min="8248" max="8448" width="10.140625" style="214"/>
    <col min="8449" max="8449" width="0" style="214" hidden="1" customWidth="1"/>
    <col min="8450" max="8450" width="4.42578125" style="214" customWidth="1"/>
    <col min="8451" max="8451" width="4.7109375" style="214" customWidth="1"/>
    <col min="8452" max="8452" width="4.28515625" style="214" customWidth="1"/>
    <col min="8453" max="8455" width="5.140625" style="214" customWidth="1"/>
    <col min="8456" max="8456" width="5.42578125" style="214" customWidth="1"/>
    <col min="8457" max="8458" width="4.85546875" style="214" customWidth="1"/>
    <col min="8459" max="8459" width="4.5703125" style="214" customWidth="1"/>
    <col min="8460" max="8460" width="5.42578125" style="214" customWidth="1"/>
    <col min="8461" max="8461" width="5.5703125" style="214" customWidth="1"/>
    <col min="8462" max="8462" width="4.85546875" style="214" customWidth="1"/>
    <col min="8463" max="8463" width="5" style="214" customWidth="1"/>
    <col min="8464" max="8464" width="4.42578125" style="214" customWidth="1"/>
    <col min="8465" max="8465" width="5" style="214" customWidth="1"/>
    <col min="8466" max="8466" width="5.42578125" style="214" customWidth="1"/>
    <col min="8467" max="8471" width="4.42578125" style="214" customWidth="1"/>
    <col min="8472" max="8472" width="4.5703125" style="214" customWidth="1"/>
    <col min="8473" max="8473" width="5.140625" style="214" customWidth="1"/>
    <col min="8474" max="8502" width="4.42578125" style="214" customWidth="1"/>
    <col min="8503" max="8503" width="3.28515625" style="214" customWidth="1"/>
    <col min="8504" max="8704" width="10.140625" style="214"/>
    <col min="8705" max="8705" width="0" style="214" hidden="1" customWidth="1"/>
    <col min="8706" max="8706" width="4.42578125" style="214" customWidth="1"/>
    <col min="8707" max="8707" width="4.7109375" style="214" customWidth="1"/>
    <col min="8708" max="8708" width="4.28515625" style="214" customWidth="1"/>
    <col min="8709" max="8711" width="5.140625" style="214" customWidth="1"/>
    <col min="8712" max="8712" width="5.42578125" style="214" customWidth="1"/>
    <col min="8713" max="8714" width="4.85546875" style="214" customWidth="1"/>
    <col min="8715" max="8715" width="4.5703125" style="214" customWidth="1"/>
    <col min="8716" max="8716" width="5.42578125" style="214" customWidth="1"/>
    <col min="8717" max="8717" width="5.5703125" style="214" customWidth="1"/>
    <col min="8718" max="8718" width="4.85546875" style="214" customWidth="1"/>
    <col min="8719" max="8719" width="5" style="214" customWidth="1"/>
    <col min="8720" max="8720" width="4.42578125" style="214" customWidth="1"/>
    <col min="8721" max="8721" width="5" style="214" customWidth="1"/>
    <col min="8722" max="8722" width="5.42578125" style="214" customWidth="1"/>
    <col min="8723" max="8727" width="4.42578125" style="214" customWidth="1"/>
    <col min="8728" max="8728" width="4.5703125" style="214" customWidth="1"/>
    <col min="8729" max="8729" width="5.140625" style="214" customWidth="1"/>
    <col min="8730" max="8758" width="4.42578125" style="214" customWidth="1"/>
    <col min="8759" max="8759" width="3.28515625" style="214" customWidth="1"/>
    <col min="8760" max="8960" width="10.140625" style="214"/>
    <col min="8961" max="8961" width="0" style="214" hidden="1" customWidth="1"/>
    <col min="8962" max="8962" width="4.42578125" style="214" customWidth="1"/>
    <col min="8963" max="8963" width="4.7109375" style="214" customWidth="1"/>
    <col min="8964" max="8964" width="4.28515625" style="214" customWidth="1"/>
    <col min="8965" max="8967" width="5.140625" style="214" customWidth="1"/>
    <col min="8968" max="8968" width="5.42578125" style="214" customWidth="1"/>
    <col min="8969" max="8970" width="4.85546875" style="214" customWidth="1"/>
    <col min="8971" max="8971" width="4.5703125" style="214" customWidth="1"/>
    <col min="8972" max="8972" width="5.42578125" style="214" customWidth="1"/>
    <col min="8973" max="8973" width="5.5703125" style="214" customWidth="1"/>
    <col min="8974" max="8974" width="4.85546875" style="214" customWidth="1"/>
    <col min="8975" max="8975" width="5" style="214" customWidth="1"/>
    <col min="8976" max="8976" width="4.42578125" style="214" customWidth="1"/>
    <col min="8977" max="8977" width="5" style="214" customWidth="1"/>
    <col min="8978" max="8978" width="5.42578125" style="214" customWidth="1"/>
    <col min="8979" max="8983" width="4.42578125" style="214" customWidth="1"/>
    <col min="8984" max="8984" width="4.5703125" style="214" customWidth="1"/>
    <col min="8985" max="8985" width="5.140625" style="214" customWidth="1"/>
    <col min="8986" max="9014" width="4.42578125" style="214" customWidth="1"/>
    <col min="9015" max="9015" width="3.28515625" style="214" customWidth="1"/>
    <col min="9016" max="9216" width="10.140625" style="214"/>
    <col min="9217" max="9217" width="0" style="214" hidden="1" customWidth="1"/>
    <col min="9218" max="9218" width="4.42578125" style="214" customWidth="1"/>
    <col min="9219" max="9219" width="4.7109375" style="214" customWidth="1"/>
    <col min="9220" max="9220" width="4.28515625" style="214" customWidth="1"/>
    <col min="9221" max="9223" width="5.140625" style="214" customWidth="1"/>
    <col min="9224" max="9224" width="5.42578125" style="214" customWidth="1"/>
    <col min="9225" max="9226" width="4.85546875" style="214" customWidth="1"/>
    <col min="9227" max="9227" width="4.5703125" style="214" customWidth="1"/>
    <col min="9228" max="9228" width="5.42578125" style="214" customWidth="1"/>
    <col min="9229" max="9229" width="5.5703125" style="214" customWidth="1"/>
    <col min="9230" max="9230" width="4.85546875" style="214" customWidth="1"/>
    <col min="9231" max="9231" width="5" style="214" customWidth="1"/>
    <col min="9232" max="9232" width="4.42578125" style="214" customWidth="1"/>
    <col min="9233" max="9233" width="5" style="214" customWidth="1"/>
    <col min="9234" max="9234" width="5.42578125" style="214" customWidth="1"/>
    <col min="9235" max="9239" width="4.42578125" style="214" customWidth="1"/>
    <col min="9240" max="9240" width="4.5703125" style="214" customWidth="1"/>
    <col min="9241" max="9241" width="5.140625" style="214" customWidth="1"/>
    <col min="9242" max="9270" width="4.42578125" style="214" customWidth="1"/>
    <col min="9271" max="9271" width="3.28515625" style="214" customWidth="1"/>
    <col min="9272" max="9472" width="10.140625" style="214"/>
    <col min="9473" max="9473" width="0" style="214" hidden="1" customWidth="1"/>
    <col min="9474" max="9474" width="4.42578125" style="214" customWidth="1"/>
    <col min="9475" max="9475" width="4.7109375" style="214" customWidth="1"/>
    <col min="9476" max="9476" width="4.28515625" style="214" customWidth="1"/>
    <col min="9477" max="9479" width="5.140625" style="214" customWidth="1"/>
    <col min="9480" max="9480" width="5.42578125" style="214" customWidth="1"/>
    <col min="9481" max="9482" width="4.85546875" style="214" customWidth="1"/>
    <col min="9483" max="9483" width="4.5703125" style="214" customWidth="1"/>
    <col min="9484" max="9484" width="5.42578125" style="214" customWidth="1"/>
    <col min="9485" max="9485" width="5.5703125" style="214" customWidth="1"/>
    <col min="9486" max="9486" width="4.85546875" style="214" customWidth="1"/>
    <col min="9487" max="9487" width="5" style="214" customWidth="1"/>
    <col min="9488" max="9488" width="4.42578125" style="214" customWidth="1"/>
    <col min="9489" max="9489" width="5" style="214" customWidth="1"/>
    <col min="9490" max="9490" width="5.42578125" style="214" customWidth="1"/>
    <col min="9491" max="9495" width="4.42578125" style="214" customWidth="1"/>
    <col min="9496" max="9496" width="4.5703125" style="214" customWidth="1"/>
    <col min="9497" max="9497" width="5.140625" style="214" customWidth="1"/>
    <col min="9498" max="9526" width="4.42578125" style="214" customWidth="1"/>
    <col min="9527" max="9527" width="3.28515625" style="214" customWidth="1"/>
    <col min="9528" max="9728" width="10.140625" style="214"/>
    <col min="9729" max="9729" width="0" style="214" hidden="1" customWidth="1"/>
    <col min="9730" max="9730" width="4.42578125" style="214" customWidth="1"/>
    <col min="9731" max="9731" width="4.7109375" style="214" customWidth="1"/>
    <col min="9732" max="9732" width="4.28515625" style="214" customWidth="1"/>
    <col min="9733" max="9735" width="5.140625" style="214" customWidth="1"/>
    <col min="9736" max="9736" width="5.42578125" style="214" customWidth="1"/>
    <col min="9737" max="9738" width="4.85546875" style="214" customWidth="1"/>
    <col min="9739" max="9739" width="4.5703125" style="214" customWidth="1"/>
    <col min="9740" max="9740" width="5.42578125" style="214" customWidth="1"/>
    <col min="9741" max="9741" width="5.5703125" style="214" customWidth="1"/>
    <col min="9742" max="9742" width="4.85546875" style="214" customWidth="1"/>
    <col min="9743" max="9743" width="5" style="214" customWidth="1"/>
    <col min="9744" max="9744" width="4.42578125" style="214" customWidth="1"/>
    <col min="9745" max="9745" width="5" style="214" customWidth="1"/>
    <col min="9746" max="9746" width="5.42578125" style="214" customWidth="1"/>
    <col min="9747" max="9751" width="4.42578125" style="214" customWidth="1"/>
    <col min="9752" max="9752" width="4.5703125" style="214" customWidth="1"/>
    <col min="9753" max="9753" width="5.140625" style="214" customWidth="1"/>
    <col min="9754" max="9782" width="4.42578125" style="214" customWidth="1"/>
    <col min="9783" max="9783" width="3.28515625" style="214" customWidth="1"/>
    <col min="9784" max="9984" width="10.140625" style="214"/>
    <col min="9985" max="9985" width="0" style="214" hidden="1" customWidth="1"/>
    <col min="9986" max="9986" width="4.42578125" style="214" customWidth="1"/>
    <col min="9987" max="9987" width="4.7109375" style="214" customWidth="1"/>
    <col min="9988" max="9988" width="4.28515625" style="214" customWidth="1"/>
    <col min="9989" max="9991" width="5.140625" style="214" customWidth="1"/>
    <col min="9992" max="9992" width="5.42578125" style="214" customWidth="1"/>
    <col min="9993" max="9994" width="4.85546875" style="214" customWidth="1"/>
    <col min="9995" max="9995" width="4.5703125" style="214" customWidth="1"/>
    <col min="9996" max="9996" width="5.42578125" style="214" customWidth="1"/>
    <col min="9997" max="9997" width="5.5703125" style="214" customWidth="1"/>
    <col min="9998" max="9998" width="4.85546875" style="214" customWidth="1"/>
    <col min="9999" max="9999" width="5" style="214" customWidth="1"/>
    <col min="10000" max="10000" width="4.42578125" style="214" customWidth="1"/>
    <col min="10001" max="10001" width="5" style="214" customWidth="1"/>
    <col min="10002" max="10002" width="5.42578125" style="214" customWidth="1"/>
    <col min="10003" max="10007" width="4.42578125" style="214" customWidth="1"/>
    <col min="10008" max="10008" width="4.5703125" style="214" customWidth="1"/>
    <col min="10009" max="10009" width="5.140625" style="214" customWidth="1"/>
    <col min="10010" max="10038" width="4.42578125" style="214" customWidth="1"/>
    <col min="10039" max="10039" width="3.28515625" style="214" customWidth="1"/>
    <col min="10040" max="10240" width="10.140625" style="214"/>
    <col min="10241" max="10241" width="0" style="214" hidden="1" customWidth="1"/>
    <col min="10242" max="10242" width="4.42578125" style="214" customWidth="1"/>
    <col min="10243" max="10243" width="4.7109375" style="214" customWidth="1"/>
    <col min="10244" max="10244" width="4.28515625" style="214" customWidth="1"/>
    <col min="10245" max="10247" width="5.140625" style="214" customWidth="1"/>
    <col min="10248" max="10248" width="5.42578125" style="214" customWidth="1"/>
    <col min="10249" max="10250" width="4.85546875" style="214" customWidth="1"/>
    <col min="10251" max="10251" width="4.5703125" style="214" customWidth="1"/>
    <col min="10252" max="10252" width="5.42578125" style="214" customWidth="1"/>
    <col min="10253" max="10253" width="5.5703125" style="214" customWidth="1"/>
    <col min="10254" max="10254" width="4.85546875" style="214" customWidth="1"/>
    <col min="10255" max="10255" width="5" style="214" customWidth="1"/>
    <col min="10256" max="10256" width="4.42578125" style="214" customWidth="1"/>
    <col min="10257" max="10257" width="5" style="214" customWidth="1"/>
    <col min="10258" max="10258" width="5.42578125" style="214" customWidth="1"/>
    <col min="10259" max="10263" width="4.42578125" style="214" customWidth="1"/>
    <col min="10264" max="10264" width="4.5703125" style="214" customWidth="1"/>
    <col min="10265" max="10265" width="5.140625" style="214" customWidth="1"/>
    <col min="10266" max="10294" width="4.42578125" style="214" customWidth="1"/>
    <col min="10295" max="10295" width="3.28515625" style="214" customWidth="1"/>
    <col min="10296" max="10496" width="10.140625" style="214"/>
    <col min="10497" max="10497" width="0" style="214" hidden="1" customWidth="1"/>
    <col min="10498" max="10498" width="4.42578125" style="214" customWidth="1"/>
    <col min="10499" max="10499" width="4.7109375" style="214" customWidth="1"/>
    <col min="10500" max="10500" width="4.28515625" style="214" customWidth="1"/>
    <col min="10501" max="10503" width="5.140625" style="214" customWidth="1"/>
    <col min="10504" max="10504" width="5.42578125" style="214" customWidth="1"/>
    <col min="10505" max="10506" width="4.85546875" style="214" customWidth="1"/>
    <col min="10507" max="10507" width="4.5703125" style="214" customWidth="1"/>
    <col min="10508" max="10508" width="5.42578125" style="214" customWidth="1"/>
    <col min="10509" max="10509" width="5.5703125" style="214" customWidth="1"/>
    <col min="10510" max="10510" width="4.85546875" style="214" customWidth="1"/>
    <col min="10511" max="10511" width="5" style="214" customWidth="1"/>
    <col min="10512" max="10512" width="4.42578125" style="214" customWidth="1"/>
    <col min="10513" max="10513" width="5" style="214" customWidth="1"/>
    <col min="10514" max="10514" width="5.42578125" style="214" customWidth="1"/>
    <col min="10515" max="10519" width="4.42578125" style="214" customWidth="1"/>
    <col min="10520" max="10520" width="4.5703125" style="214" customWidth="1"/>
    <col min="10521" max="10521" width="5.140625" style="214" customWidth="1"/>
    <col min="10522" max="10550" width="4.42578125" style="214" customWidth="1"/>
    <col min="10551" max="10551" width="3.28515625" style="214" customWidth="1"/>
    <col min="10552" max="10752" width="10.140625" style="214"/>
    <col min="10753" max="10753" width="0" style="214" hidden="1" customWidth="1"/>
    <col min="10754" max="10754" width="4.42578125" style="214" customWidth="1"/>
    <col min="10755" max="10755" width="4.7109375" style="214" customWidth="1"/>
    <col min="10756" max="10756" width="4.28515625" style="214" customWidth="1"/>
    <col min="10757" max="10759" width="5.140625" style="214" customWidth="1"/>
    <col min="10760" max="10760" width="5.42578125" style="214" customWidth="1"/>
    <col min="10761" max="10762" width="4.85546875" style="214" customWidth="1"/>
    <col min="10763" max="10763" width="4.5703125" style="214" customWidth="1"/>
    <col min="10764" max="10764" width="5.42578125" style="214" customWidth="1"/>
    <col min="10765" max="10765" width="5.5703125" style="214" customWidth="1"/>
    <col min="10766" max="10766" width="4.85546875" style="214" customWidth="1"/>
    <col min="10767" max="10767" width="5" style="214" customWidth="1"/>
    <col min="10768" max="10768" width="4.42578125" style="214" customWidth="1"/>
    <col min="10769" max="10769" width="5" style="214" customWidth="1"/>
    <col min="10770" max="10770" width="5.42578125" style="214" customWidth="1"/>
    <col min="10771" max="10775" width="4.42578125" style="214" customWidth="1"/>
    <col min="10776" max="10776" width="4.5703125" style="214" customWidth="1"/>
    <col min="10777" max="10777" width="5.140625" style="214" customWidth="1"/>
    <col min="10778" max="10806" width="4.42578125" style="214" customWidth="1"/>
    <col min="10807" max="10807" width="3.28515625" style="214" customWidth="1"/>
    <col min="10808" max="11008" width="10.140625" style="214"/>
    <col min="11009" max="11009" width="0" style="214" hidden="1" customWidth="1"/>
    <col min="11010" max="11010" width="4.42578125" style="214" customWidth="1"/>
    <col min="11011" max="11011" width="4.7109375" style="214" customWidth="1"/>
    <col min="11012" max="11012" width="4.28515625" style="214" customWidth="1"/>
    <col min="11013" max="11015" width="5.140625" style="214" customWidth="1"/>
    <col min="11016" max="11016" width="5.42578125" style="214" customWidth="1"/>
    <col min="11017" max="11018" width="4.85546875" style="214" customWidth="1"/>
    <col min="11019" max="11019" width="4.5703125" style="214" customWidth="1"/>
    <col min="11020" max="11020" width="5.42578125" style="214" customWidth="1"/>
    <col min="11021" max="11021" width="5.5703125" style="214" customWidth="1"/>
    <col min="11022" max="11022" width="4.85546875" style="214" customWidth="1"/>
    <col min="11023" max="11023" width="5" style="214" customWidth="1"/>
    <col min="11024" max="11024" width="4.42578125" style="214" customWidth="1"/>
    <col min="11025" max="11025" width="5" style="214" customWidth="1"/>
    <col min="11026" max="11026" width="5.42578125" style="214" customWidth="1"/>
    <col min="11027" max="11031" width="4.42578125" style="214" customWidth="1"/>
    <col min="11032" max="11032" width="4.5703125" style="214" customWidth="1"/>
    <col min="11033" max="11033" width="5.140625" style="214" customWidth="1"/>
    <col min="11034" max="11062" width="4.42578125" style="214" customWidth="1"/>
    <col min="11063" max="11063" width="3.28515625" style="214" customWidth="1"/>
    <col min="11064" max="11264" width="10.140625" style="214"/>
    <col min="11265" max="11265" width="0" style="214" hidden="1" customWidth="1"/>
    <col min="11266" max="11266" width="4.42578125" style="214" customWidth="1"/>
    <col min="11267" max="11267" width="4.7109375" style="214" customWidth="1"/>
    <col min="11268" max="11268" width="4.28515625" style="214" customWidth="1"/>
    <col min="11269" max="11271" width="5.140625" style="214" customWidth="1"/>
    <col min="11272" max="11272" width="5.42578125" style="214" customWidth="1"/>
    <col min="11273" max="11274" width="4.85546875" style="214" customWidth="1"/>
    <col min="11275" max="11275" width="4.5703125" style="214" customWidth="1"/>
    <col min="11276" max="11276" width="5.42578125" style="214" customWidth="1"/>
    <col min="11277" max="11277" width="5.5703125" style="214" customWidth="1"/>
    <col min="11278" max="11278" width="4.85546875" style="214" customWidth="1"/>
    <col min="11279" max="11279" width="5" style="214" customWidth="1"/>
    <col min="11280" max="11280" width="4.42578125" style="214" customWidth="1"/>
    <col min="11281" max="11281" width="5" style="214" customWidth="1"/>
    <col min="11282" max="11282" width="5.42578125" style="214" customWidth="1"/>
    <col min="11283" max="11287" width="4.42578125" style="214" customWidth="1"/>
    <col min="11288" max="11288" width="4.5703125" style="214" customWidth="1"/>
    <col min="11289" max="11289" width="5.140625" style="214" customWidth="1"/>
    <col min="11290" max="11318" width="4.42578125" style="214" customWidth="1"/>
    <col min="11319" max="11319" width="3.28515625" style="214" customWidth="1"/>
    <col min="11320" max="11520" width="10.140625" style="214"/>
    <col min="11521" max="11521" width="0" style="214" hidden="1" customWidth="1"/>
    <col min="11522" max="11522" width="4.42578125" style="214" customWidth="1"/>
    <col min="11523" max="11523" width="4.7109375" style="214" customWidth="1"/>
    <col min="11524" max="11524" width="4.28515625" style="214" customWidth="1"/>
    <col min="11525" max="11527" width="5.140625" style="214" customWidth="1"/>
    <col min="11528" max="11528" width="5.42578125" style="214" customWidth="1"/>
    <col min="11529" max="11530" width="4.85546875" style="214" customWidth="1"/>
    <col min="11531" max="11531" width="4.5703125" style="214" customWidth="1"/>
    <col min="11532" max="11532" width="5.42578125" style="214" customWidth="1"/>
    <col min="11533" max="11533" width="5.5703125" style="214" customWidth="1"/>
    <col min="11534" max="11534" width="4.85546875" style="214" customWidth="1"/>
    <col min="11535" max="11535" width="5" style="214" customWidth="1"/>
    <col min="11536" max="11536" width="4.42578125" style="214" customWidth="1"/>
    <col min="11537" max="11537" width="5" style="214" customWidth="1"/>
    <col min="11538" max="11538" width="5.42578125" style="214" customWidth="1"/>
    <col min="11539" max="11543" width="4.42578125" style="214" customWidth="1"/>
    <col min="11544" max="11544" width="4.5703125" style="214" customWidth="1"/>
    <col min="11545" max="11545" width="5.140625" style="214" customWidth="1"/>
    <col min="11546" max="11574" width="4.42578125" style="214" customWidth="1"/>
    <col min="11575" max="11575" width="3.28515625" style="214" customWidth="1"/>
    <col min="11576" max="11776" width="10.140625" style="214"/>
    <col min="11777" max="11777" width="0" style="214" hidden="1" customWidth="1"/>
    <col min="11778" max="11778" width="4.42578125" style="214" customWidth="1"/>
    <col min="11779" max="11779" width="4.7109375" style="214" customWidth="1"/>
    <col min="11780" max="11780" width="4.28515625" style="214" customWidth="1"/>
    <col min="11781" max="11783" width="5.140625" style="214" customWidth="1"/>
    <col min="11784" max="11784" width="5.42578125" style="214" customWidth="1"/>
    <col min="11785" max="11786" width="4.85546875" style="214" customWidth="1"/>
    <col min="11787" max="11787" width="4.5703125" style="214" customWidth="1"/>
    <col min="11788" max="11788" width="5.42578125" style="214" customWidth="1"/>
    <col min="11789" max="11789" width="5.5703125" style="214" customWidth="1"/>
    <col min="11790" max="11790" width="4.85546875" style="214" customWidth="1"/>
    <col min="11791" max="11791" width="5" style="214" customWidth="1"/>
    <col min="11792" max="11792" width="4.42578125" style="214" customWidth="1"/>
    <col min="11793" max="11793" width="5" style="214" customWidth="1"/>
    <col min="11794" max="11794" width="5.42578125" style="214" customWidth="1"/>
    <col min="11795" max="11799" width="4.42578125" style="214" customWidth="1"/>
    <col min="11800" max="11800" width="4.5703125" style="214" customWidth="1"/>
    <col min="11801" max="11801" width="5.140625" style="214" customWidth="1"/>
    <col min="11802" max="11830" width="4.42578125" style="214" customWidth="1"/>
    <col min="11831" max="11831" width="3.28515625" style="214" customWidth="1"/>
    <col min="11832" max="12032" width="10.140625" style="214"/>
    <col min="12033" max="12033" width="0" style="214" hidden="1" customWidth="1"/>
    <col min="12034" max="12034" width="4.42578125" style="214" customWidth="1"/>
    <col min="12035" max="12035" width="4.7109375" style="214" customWidth="1"/>
    <col min="12036" max="12036" width="4.28515625" style="214" customWidth="1"/>
    <col min="12037" max="12039" width="5.140625" style="214" customWidth="1"/>
    <col min="12040" max="12040" width="5.42578125" style="214" customWidth="1"/>
    <col min="12041" max="12042" width="4.85546875" style="214" customWidth="1"/>
    <col min="12043" max="12043" width="4.5703125" style="214" customWidth="1"/>
    <col min="12044" max="12044" width="5.42578125" style="214" customWidth="1"/>
    <col min="12045" max="12045" width="5.5703125" style="214" customWidth="1"/>
    <col min="12046" max="12046" width="4.85546875" style="214" customWidth="1"/>
    <col min="12047" max="12047" width="5" style="214" customWidth="1"/>
    <col min="12048" max="12048" width="4.42578125" style="214" customWidth="1"/>
    <col min="12049" max="12049" width="5" style="214" customWidth="1"/>
    <col min="12050" max="12050" width="5.42578125" style="214" customWidth="1"/>
    <col min="12051" max="12055" width="4.42578125" style="214" customWidth="1"/>
    <col min="12056" max="12056" width="4.5703125" style="214" customWidth="1"/>
    <col min="12057" max="12057" width="5.140625" style="214" customWidth="1"/>
    <col min="12058" max="12086" width="4.42578125" style="214" customWidth="1"/>
    <col min="12087" max="12087" width="3.28515625" style="214" customWidth="1"/>
    <col min="12088" max="12288" width="10.140625" style="214"/>
    <col min="12289" max="12289" width="0" style="214" hidden="1" customWidth="1"/>
    <col min="12290" max="12290" width="4.42578125" style="214" customWidth="1"/>
    <col min="12291" max="12291" width="4.7109375" style="214" customWidth="1"/>
    <col min="12292" max="12292" width="4.28515625" style="214" customWidth="1"/>
    <col min="12293" max="12295" width="5.140625" style="214" customWidth="1"/>
    <col min="12296" max="12296" width="5.42578125" style="214" customWidth="1"/>
    <col min="12297" max="12298" width="4.85546875" style="214" customWidth="1"/>
    <col min="12299" max="12299" width="4.5703125" style="214" customWidth="1"/>
    <col min="12300" max="12300" width="5.42578125" style="214" customWidth="1"/>
    <col min="12301" max="12301" width="5.5703125" style="214" customWidth="1"/>
    <col min="12302" max="12302" width="4.85546875" style="214" customWidth="1"/>
    <col min="12303" max="12303" width="5" style="214" customWidth="1"/>
    <col min="12304" max="12304" width="4.42578125" style="214" customWidth="1"/>
    <col min="12305" max="12305" width="5" style="214" customWidth="1"/>
    <col min="12306" max="12306" width="5.42578125" style="214" customWidth="1"/>
    <col min="12307" max="12311" width="4.42578125" style="214" customWidth="1"/>
    <col min="12312" max="12312" width="4.5703125" style="214" customWidth="1"/>
    <col min="12313" max="12313" width="5.140625" style="214" customWidth="1"/>
    <col min="12314" max="12342" width="4.42578125" style="214" customWidth="1"/>
    <col min="12343" max="12343" width="3.28515625" style="214" customWidth="1"/>
    <col min="12344" max="12544" width="10.140625" style="214"/>
    <col min="12545" max="12545" width="0" style="214" hidden="1" customWidth="1"/>
    <col min="12546" max="12546" width="4.42578125" style="214" customWidth="1"/>
    <col min="12547" max="12547" width="4.7109375" style="214" customWidth="1"/>
    <col min="12548" max="12548" width="4.28515625" style="214" customWidth="1"/>
    <col min="12549" max="12551" width="5.140625" style="214" customWidth="1"/>
    <col min="12552" max="12552" width="5.42578125" style="214" customWidth="1"/>
    <col min="12553" max="12554" width="4.85546875" style="214" customWidth="1"/>
    <col min="12555" max="12555" width="4.5703125" style="214" customWidth="1"/>
    <col min="12556" max="12556" width="5.42578125" style="214" customWidth="1"/>
    <col min="12557" max="12557" width="5.5703125" style="214" customWidth="1"/>
    <col min="12558" max="12558" width="4.85546875" style="214" customWidth="1"/>
    <col min="12559" max="12559" width="5" style="214" customWidth="1"/>
    <col min="12560" max="12560" width="4.42578125" style="214" customWidth="1"/>
    <col min="12561" max="12561" width="5" style="214" customWidth="1"/>
    <col min="12562" max="12562" width="5.42578125" style="214" customWidth="1"/>
    <col min="12563" max="12567" width="4.42578125" style="214" customWidth="1"/>
    <col min="12568" max="12568" width="4.5703125" style="214" customWidth="1"/>
    <col min="12569" max="12569" width="5.140625" style="214" customWidth="1"/>
    <col min="12570" max="12598" width="4.42578125" style="214" customWidth="1"/>
    <col min="12599" max="12599" width="3.28515625" style="214" customWidth="1"/>
    <col min="12600" max="12800" width="10.140625" style="214"/>
    <col min="12801" max="12801" width="0" style="214" hidden="1" customWidth="1"/>
    <col min="12802" max="12802" width="4.42578125" style="214" customWidth="1"/>
    <col min="12803" max="12803" width="4.7109375" style="214" customWidth="1"/>
    <col min="12804" max="12804" width="4.28515625" style="214" customWidth="1"/>
    <col min="12805" max="12807" width="5.140625" style="214" customWidth="1"/>
    <col min="12808" max="12808" width="5.42578125" style="214" customWidth="1"/>
    <col min="12809" max="12810" width="4.85546875" style="214" customWidth="1"/>
    <col min="12811" max="12811" width="4.5703125" style="214" customWidth="1"/>
    <col min="12812" max="12812" width="5.42578125" style="214" customWidth="1"/>
    <col min="12813" max="12813" width="5.5703125" style="214" customWidth="1"/>
    <col min="12814" max="12814" width="4.85546875" style="214" customWidth="1"/>
    <col min="12815" max="12815" width="5" style="214" customWidth="1"/>
    <col min="12816" max="12816" width="4.42578125" style="214" customWidth="1"/>
    <col min="12817" max="12817" width="5" style="214" customWidth="1"/>
    <col min="12818" max="12818" width="5.42578125" style="214" customWidth="1"/>
    <col min="12819" max="12823" width="4.42578125" style="214" customWidth="1"/>
    <col min="12824" max="12824" width="4.5703125" style="214" customWidth="1"/>
    <col min="12825" max="12825" width="5.140625" style="214" customWidth="1"/>
    <col min="12826" max="12854" width="4.42578125" style="214" customWidth="1"/>
    <col min="12855" max="12855" width="3.28515625" style="214" customWidth="1"/>
    <col min="12856" max="13056" width="10.140625" style="214"/>
    <col min="13057" max="13057" width="0" style="214" hidden="1" customWidth="1"/>
    <col min="13058" max="13058" width="4.42578125" style="214" customWidth="1"/>
    <col min="13059" max="13059" width="4.7109375" style="214" customWidth="1"/>
    <col min="13060" max="13060" width="4.28515625" style="214" customWidth="1"/>
    <col min="13061" max="13063" width="5.140625" style="214" customWidth="1"/>
    <col min="13064" max="13064" width="5.42578125" style="214" customWidth="1"/>
    <col min="13065" max="13066" width="4.85546875" style="214" customWidth="1"/>
    <col min="13067" max="13067" width="4.5703125" style="214" customWidth="1"/>
    <col min="13068" max="13068" width="5.42578125" style="214" customWidth="1"/>
    <col min="13069" max="13069" width="5.5703125" style="214" customWidth="1"/>
    <col min="13070" max="13070" width="4.85546875" style="214" customWidth="1"/>
    <col min="13071" max="13071" width="5" style="214" customWidth="1"/>
    <col min="13072" max="13072" width="4.42578125" style="214" customWidth="1"/>
    <col min="13073" max="13073" width="5" style="214" customWidth="1"/>
    <col min="13074" max="13074" width="5.42578125" style="214" customWidth="1"/>
    <col min="13075" max="13079" width="4.42578125" style="214" customWidth="1"/>
    <col min="13080" max="13080" width="4.5703125" style="214" customWidth="1"/>
    <col min="13081" max="13081" width="5.140625" style="214" customWidth="1"/>
    <col min="13082" max="13110" width="4.42578125" style="214" customWidth="1"/>
    <col min="13111" max="13111" width="3.28515625" style="214" customWidth="1"/>
    <col min="13112" max="13312" width="10.140625" style="214"/>
    <col min="13313" max="13313" width="0" style="214" hidden="1" customWidth="1"/>
    <col min="13314" max="13314" width="4.42578125" style="214" customWidth="1"/>
    <col min="13315" max="13315" width="4.7109375" style="214" customWidth="1"/>
    <col min="13316" max="13316" width="4.28515625" style="214" customWidth="1"/>
    <col min="13317" max="13319" width="5.140625" style="214" customWidth="1"/>
    <col min="13320" max="13320" width="5.42578125" style="214" customWidth="1"/>
    <col min="13321" max="13322" width="4.85546875" style="214" customWidth="1"/>
    <col min="13323" max="13323" width="4.5703125" style="214" customWidth="1"/>
    <col min="13324" max="13324" width="5.42578125" style="214" customWidth="1"/>
    <col min="13325" max="13325" width="5.5703125" style="214" customWidth="1"/>
    <col min="13326" max="13326" width="4.85546875" style="214" customWidth="1"/>
    <col min="13327" max="13327" width="5" style="214" customWidth="1"/>
    <col min="13328" max="13328" width="4.42578125" style="214" customWidth="1"/>
    <col min="13329" max="13329" width="5" style="214" customWidth="1"/>
    <col min="13330" max="13330" width="5.42578125" style="214" customWidth="1"/>
    <col min="13331" max="13335" width="4.42578125" style="214" customWidth="1"/>
    <col min="13336" max="13336" width="4.5703125" style="214" customWidth="1"/>
    <col min="13337" max="13337" width="5.140625" style="214" customWidth="1"/>
    <col min="13338" max="13366" width="4.42578125" style="214" customWidth="1"/>
    <col min="13367" max="13367" width="3.28515625" style="214" customWidth="1"/>
    <col min="13368" max="13568" width="10.140625" style="214"/>
    <col min="13569" max="13569" width="0" style="214" hidden="1" customWidth="1"/>
    <col min="13570" max="13570" width="4.42578125" style="214" customWidth="1"/>
    <col min="13571" max="13571" width="4.7109375" style="214" customWidth="1"/>
    <col min="13572" max="13572" width="4.28515625" style="214" customWidth="1"/>
    <col min="13573" max="13575" width="5.140625" style="214" customWidth="1"/>
    <col min="13576" max="13576" width="5.42578125" style="214" customWidth="1"/>
    <col min="13577" max="13578" width="4.85546875" style="214" customWidth="1"/>
    <col min="13579" max="13579" width="4.5703125" style="214" customWidth="1"/>
    <col min="13580" max="13580" width="5.42578125" style="214" customWidth="1"/>
    <col min="13581" max="13581" width="5.5703125" style="214" customWidth="1"/>
    <col min="13582" max="13582" width="4.85546875" style="214" customWidth="1"/>
    <col min="13583" max="13583" width="5" style="214" customWidth="1"/>
    <col min="13584" max="13584" width="4.42578125" style="214" customWidth="1"/>
    <col min="13585" max="13585" width="5" style="214" customWidth="1"/>
    <col min="13586" max="13586" width="5.42578125" style="214" customWidth="1"/>
    <col min="13587" max="13591" width="4.42578125" style="214" customWidth="1"/>
    <col min="13592" max="13592" width="4.5703125" style="214" customWidth="1"/>
    <col min="13593" max="13593" width="5.140625" style="214" customWidth="1"/>
    <col min="13594" max="13622" width="4.42578125" style="214" customWidth="1"/>
    <col min="13623" max="13623" width="3.28515625" style="214" customWidth="1"/>
    <col min="13624" max="13824" width="10.140625" style="214"/>
    <col min="13825" max="13825" width="0" style="214" hidden="1" customWidth="1"/>
    <col min="13826" max="13826" width="4.42578125" style="214" customWidth="1"/>
    <col min="13827" max="13827" width="4.7109375" style="214" customWidth="1"/>
    <col min="13828" max="13828" width="4.28515625" style="214" customWidth="1"/>
    <col min="13829" max="13831" width="5.140625" style="214" customWidth="1"/>
    <col min="13832" max="13832" width="5.42578125" style="214" customWidth="1"/>
    <col min="13833" max="13834" width="4.85546875" style="214" customWidth="1"/>
    <col min="13835" max="13835" width="4.5703125" style="214" customWidth="1"/>
    <col min="13836" max="13836" width="5.42578125" style="214" customWidth="1"/>
    <col min="13837" max="13837" width="5.5703125" style="214" customWidth="1"/>
    <col min="13838" max="13838" width="4.85546875" style="214" customWidth="1"/>
    <col min="13839" max="13839" width="5" style="214" customWidth="1"/>
    <col min="13840" max="13840" width="4.42578125" style="214" customWidth="1"/>
    <col min="13841" max="13841" width="5" style="214" customWidth="1"/>
    <col min="13842" max="13842" width="5.42578125" style="214" customWidth="1"/>
    <col min="13843" max="13847" width="4.42578125" style="214" customWidth="1"/>
    <col min="13848" max="13848" width="4.5703125" style="214" customWidth="1"/>
    <col min="13849" max="13849" width="5.140625" style="214" customWidth="1"/>
    <col min="13850" max="13878" width="4.42578125" style="214" customWidth="1"/>
    <col min="13879" max="13879" width="3.28515625" style="214" customWidth="1"/>
    <col min="13880" max="14080" width="10.140625" style="214"/>
    <col min="14081" max="14081" width="0" style="214" hidden="1" customWidth="1"/>
    <col min="14082" max="14082" width="4.42578125" style="214" customWidth="1"/>
    <col min="14083" max="14083" width="4.7109375" style="214" customWidth="1"/>
    <col min="14084" max="14084" width="4.28515625" style="214" customWidth="1"/>
    <col min="14085" max="14087" width="5.140625" style="214" customWidth="1"/>
    <col min="14088" max="14088" width="5.42578125" style="214" customWidth="1"/>
    <col min="14089" max="14090" width="4.85546875" style="214" customWidth="1"/>
    <col min="14091" max="14091" width="4.5703125" style="214" customWidth="1"/>
    <col min="14092" max="14092" width="5.42578125" style="214" customWidth="1"/>
    <col min="14093" max="14093" width="5.5703125" style="214" customWidth="1"/>
    <col min="14094" max="14094" width="4.85546875" style="214" customWidth="1"/>
    <col min="14095" max="14095" width="5" style="214" customWidth="1"/>
    <col min="14096" max="14096" width="4.42578125" style="214" customWidth="1"/>
    <col min="14097" max="14097" width="5" style="214" customWidth="1"/>
    <col min="14098" max="14098" width="5.42578125" style="214" customWidth="1"/>
    <col min="14099" max="14103" width="4.42578125" style="214" customWidth="1"/>
    <col min="14104" max="14104" width="4.5703125" style="214" customWidth="1"/>
    <col min="14105" max="14105" width="5.140625" style="214" customWidth="1"/>
    <col min="14106" max="14134" width="4.42578125" style="214" customWidth="1"/>
    <col min="14135" max="14135" width="3.28515625" style="214" customWidth="1"/>
    <col min="14136" max="14336" width="10.140625" style="214"/>
    <col min="14337" max="14337" width="0" style="214" hidden="1" customWidth="1"/>
    <col min="14338" max="14338" width="4.42578125" style="214" customWidth="1"/>
    <col min="14339" max="14339" width="4.7109375" style="214" customWidth="1"/>
    <col min="14340" max="14340" width="4.28515625" style="214" customWidth="1"/>
    <col min="14341" max="14343" width="5.140625" style="214" customWidth="1"/>
    <col min="14344" max="14344" width="5.42578125" style="214" customWidth="1"/>
    <col min="14345" max="14346" width="4.85546875" style="214" customWidth="1"/>
    <col min="14347" max="14347" width="4.5703125" style="214" customWidth="1"/>
    <col min="14348" max="14348" width="5.42578125" style="214" customWidth="1"/>
    <col min="14349" max="14349" width="5.5703125" style="214" customWidth="1"/>
    <col min="14350" max="14350" width="4.85546875" style="214" customWidth="1"/>
    <col min="14351" max="14351" width="5" style="214" customWidth="1"/>
    <col min="14352" max="14352" width="4.42578125" style="214" customWidth="1"/>
    <col min="14353" max="14353" width="5" style="214" customWidth="1"/>
    <col min="14354" max="14354" width="5.42578125" style="214" customWidth="1"/>
    <col min="14355" max="14359" width="4.42578125" style="214" customWidth="1"/>
    <col min="14360" max="14360" width="4.5703125" style="214" customWidth="1"/>
    <col min="14361" max="14361" width="5.140625" style="214" customWidth="1"/>
    <col min="14362" max="14390" width="4.42578125" style="214" customWidth="1"/>
    <col min="14391" max="14391" width="3.28515625" style="214" customWidth="1"/>
    <col min="14392" max="14592" width="10.140625" style="214"/>
    <col min="14593" max="14593" width="0" style="214" hidden="1" customWidth="1"/>
    <col min="14594" max="14594" width="4.42578125" style="214" customWidth="1"/>
    <col min="14595" max="14595" width="4.7109375" style="214" customWidth="1"/>
    <col min="14596" max="14596" width="4.28515625" style="214" customWidth="1"/>
    <col min="14597" max="14599" width="5.140625" style="214" customWidth="1"/>
    <col min="14600" max="14600" width="5.42578125" style="214" customWidth="1"/>
    <col min="14601" max="14602" width="4.85546875" style="214" customWidth="1"/>
    <col min="14603" max="14603" width="4.5703125" style="214" customWidth="1"/>
    <col min="14604" max="14604" width="5.42578125" style="214" customWidth="1"/>
    <col min="14605" max="14605" width="5.5703125" style="214" customWidth="1"/>
    <col min="14606" max="14606" width="4.85546875" style="214" customWidth="1"/>
    <col min="14607" max="14607" width="5" style="214" customWidth="1"/>
    <col min="14608" max="14608" width="4.42578125" style="214" customWidth="1"/>
    <col min="14609" max="14609" width="5" style="214" customWidth="1"/>
    <col min="14610" max="14610" width="5.42578125" style="214" customWidth="1"/>
    <col min="14611" max="14615" width="4.42578125" style="214" customWidth="1"/>
    <col min="14616" max="14616" width="4.5703125" style="214" customWidth="1"/>
    <col min="14617" max="14617" width="5.140625" style="214" customWidth="1"/>
    <col min="14618" max="14646" width="4.42578125" style="214" customWidth="1"/>
    <col min="14647" max="14647" width="3.28515625" style="214" customWidth="1"/>
    <col min="14648" max="14848" width="10.140625" style="214"/>
    <col min="14849" max="14849" width="0" style="214" hidden="1" customWidth="1"/>
    <col min="14850" max="14850" width="4.42578125" style="214" customWidth="1"/>
    <col min="14851" max="14851" width="4.7109375" style="214" customWidth="1"/>
    <col min="14852" max="14852" width="4.28515625" style="214" customWidth="1"/>
    <col min="14853" max="14855" width="5.140625" style="214" customWidth="1"/>
    <col min="14856" max="14856" width="5.42578125" style="214" customWidth="1"/>
    <col min="14857" max="14858" width="4.85546875" style="214" customWidth="1"/>
    <col min="14859" max="14859" width="4.5703125" style="214" customWidth="1"/>
    <col min="14860" max="14860" width="5.42578125" style="214" customWidth="1"/>
    <col min="14861" max="14861" width="5.5703125" style="214" customWidth="1"/>
    <col min="14862" max="14862" width="4.85546875" style="214" customWidth="1"/>
    <col min="14863" max="14863" width="5" style="214" customWidth="1"/>
    <col min="14864" max="14864" width="4.42578125" style="214" customWidth="1"/>
    <col min="14865" max="14865" width="5" style="214" customWidth="1"/>
    <col min="14866" max="14866" width="5.42578125" style="214" customWidth="1"/>
    <col min="14867" max="14871" width="4.42578125" style="214" customWidth="1"/>
    <col min="14872" max="14872" width="4.5703125" style="214" customWidth="1"/>
    <col min="14873" max="14873" width="5.140625" style="214" customWidth="1"/>
    <col min="14874" max="14902" width="4.42578125" style="214" customWidth="1"/>
    <col min="14903" max="14903" width="3.28515625" style="214" customWidth="1"/>
    <col min="14904" max="15104" width="10.140625" style="214"/>
    <col min="15105" max="15105" width="0" style="214" hidden="1" customWidth="1"/>
    <col min="15106" max="15106" width="4.42578125" style="214" customWidth="1"/>
    <col min="15107" max="15107" width="4.7109375" style="214" customWidth="1"/>
    <col min="15108" max="15108" width="4.28515625" style="214" customWidth="1"/>
    <col min="15109" max="15111" width="5.140625" style="214" customWidth="1"/>
    <col min="15112" max="15112" width="5.42578125" style="214" customWidth="1"/>
    <col min="15113" max="15114" width="4.85546875" style="214" customWidth="1"/>
    <col min="15115" max="15115" width="4.5703125" style="214" customWidth="1"/>
    <col min="15116" max="15116" width="5.42578125" style="214" customWidth="1"/>
    <col min="15117" max="15117" width="5.5703125" style="214" customWidth="1"/>
    <col min="15118" max="15118" width="4.85546875" style="214" customWidth="1"/>
    <col min="15119" max="15119" width="5" style="214" customWidth="1"/>
    <col min="15120" max="15120" width="4.42578125" style="214" customWidth="1"/>
    <col min="15121" max="15121" width="5" style="214" customWidth="1"/>
    <col min="15122" max="15122" width="5.42578125" style="214" customWidth="1"/>
    <col min="15123" max="15127" width="4.42578125" style="214" customWidth="1"/>
    <col min="15128" max="15128" width="4.5703125" style="214" customWidth="1"/>
    <col min="15129" max="15129" width="5.140625" style="214" customWidth="1"/>
    <col min="15130" max="15158" width="4.42578125" style="214" customWidth="1"/>
    <col min="15159" max="15159" width="3.28515625" style="214" customWidth="1"/>
    <col min="15160" max="15360" width="10.140625" style="214"/>
    <col min="15361" max="15361" width="0" style="214" hidden="1" customWidth="1"/>
    <col min="15362" max="15362" width="4.42578125" style="214" customWidth="1"/>
    <col min="15363" max="15363" width="4.7109375" style="214" customWidth="1"/>
    <col min="15364" max="15364" width="4.28515625" style="214" customWidth="1"/>
    <col min="15365" max="15367" width="5.140625" style="214" customWidth="1"/>
    <col min="15368" max="15368" width="5.42578125" style="214" customWidth="1"/>
    <col min="15369" max="15370" width="4.85546875" style="214" customWidth="1"/>
    <col min="15371" max="15371" width="4.5703125" style="214" customWidth="1"/>
    <col min="15372" max="15372" width="5.42578125" style="214" customWidth="1"/>
    <col min="15373" max="15373" width="5.5703125" style="214" customWidth="1"/>
    <col min="15374" max="15374" width="4.85546875" style="214" customWidth="1"/>
    <col min="15375" max="15375" width="5" style="214" customWidth="1"/>
    <col min="15376" max="15376" width="4.42578125" style="214" customWidth="1"/>
    <col min="15377" max="15377" width="5" style="214" customWidth="1"/>
    <col min="15378" max="15378" width="5.42578125" style="214" customWidth="1"/>
    <col min="15379" max="15383" width="4.42578125" style="214" customWidth="1"/>
    <col min="15384" max="15384" width="4.5703125" style="214" customWidth="1"/>
    <col min="15385" max="15385" width="5.140625" style="214" customWidth="1"/>
    <col min="15386" max="15414" width="4.42578125" style="214" customWidth="1"/>
    <col min="15415" max="15415" width="3.28515625" style="214" customWidth="1"/>
    <col min="15416" max="15616" width="10.140625" style="214"/>
    <col min="15617" max="15617" width="0" style="214" hidden="1" customWidth="1"/>
    <col min="15618" max="15618" width="4.42578125" style="214" customWidth="1"/>
    <col min="15619" max="15619" width="4.7109375" style="214" customWidth="1"/>
    <col min="15620" max="15620" width="4.28515625" style="214" customWidth="1"/>
    <col min="15621" max="15623" width="5.140625" style="214" customWidth="1"/>
    <col min="15624" max="15624" width="5.42578125" style="214" customWidth="1"/>
    <col min="15625" max="15626" width="4.85546875" style="214" customWidth="1"/>
    <col min="15627" max="15627" width="4.5703125" style="214" customWidth="1"/>
    <col min="15628" max="15628" width="5.42578125" style="214" customWidth="1"/>
    <col min="15629" max="15629" width="5.5703125" style="214" customWidth="1"/>
    <col min="15630" max="15630" width="4.85546875" style="214" customWidth="1"/>
    <col min="15631" max="15631" width="5" style="214" customWidth="1"/>
    <col min="15632" max="15632" width="4.42578125" style="214" customWidth="1"/>
    <col min="15633" max="15633" width="5" style="214" customWidth="1"/>
    <col min="15634" max="15634" width="5.42578125" style="214" customWidth="1"/>
    <col min="15635" max="15639" width="4.42578125" style="214" customWidth="1"/>
    <col min="15640" max="15640" width="4.5703125" style="214" customWidth="1"/>
    <col min="15641" max="15641" width="5.140625" style="214" customWidth="1"/>
    <col min="15642" max="15670" width="4.42578125" style="214" customWidth="1"/>
    <col min="15671" max="15671" width="3.28515625" style="214" customWidth="1"/>
    <col min="15672" max="15872" width="10.140625" style="214"/>
    <col min="15873" max="15873" width="0" style="214" hidden="1" customWidth="1"/>
    <col min="15874" max="15874" width="4.42578125" style="214" customWidth="1"/>
    <col min="15875" max="15875" width="4.7109375" style="214" customWidth="1"/>
    <col min="15876" max="15876" width="4.28515625" style="214" customWidth="1"/>
    <col min="15877" max="15879" width="5.140625" style="214" customWidth="1"/>
    <col min="15880" max="15880" width="5.42578125" style="214" customWidth="1"/>
    <col min="15881" max="15882" width="4.85546875" style="214" customWidth="1"/>
    <col min="15883" max="15883" width="4.5703125" style="214" customWidth="1"/>
    <col min="15884" max="15884" width="5.42578125" style="214" customWidth="1"/>
    <col min="15885" max="15885" width="5.5703125" style="214" customWidth="1"/>
    <col min="15886" max="15886" width="4.85546875" style="214" customWidth="1"/>
    <col min="15887" max="15887" width="5" style="214" customWidth="1"/>
    <col min="15888" max="15888" width="4.42578125" style="214" customWidth="1"/>
    <col min="15889" max="15889" width="5" style="214" customWidth="1"/>
    <col min="15890" max="15890" width="5.42578125" style="214" customWidth="1"/>
    <col min="15891" max="15895" width="4.42578125" style="214" customWidth="1"/>
    <col min="15896" max="15896" width="4.5703125" style="214" customWidth="1"/>
    <col min="15897" max="15897" width="5.140625" style="214" customWidth="1"/>
    <col min="15898" max="15926" width="4.42578125" style="214" customWidth="1"/>
    <col min="15927" max="15927" width="3.28515625" style="214" customWidth="1"/>
    <col min="15928" max="16128" width="10.140625" style="214"/>
    <col min="16129" max="16129" width="0" style="214" hidden="1" customWidth="1"/>
    <col min="16130" max="16130" width="4.42578125" style="214" customWidth="1"/>
    <col min="16131" max="16131" width="4.7109375" style="214" customWidth="1"/>
    <col min="16132" max="16132" width="4.28515625" style="214" customWidth="1"/>
    <col min="16133" max="16135" width="5.140625" style="214" customWidth="1"/>
    <col min="16136" max="16136" width="5.42578125" style="214" customWidth="1"/>
    <col min="16137" max="16138" width="4.85546875" style="214" customWidth="1"/>
    <col min="16139" max="16139" width="4.5703125" style="214" customWidth="1"/>
    <col min="16140" max="16140" width="5.42578125" style="214" customWidth="1"/>
    <col min="16141" max="16141" width="5.5703125" style="214" customWidth="1"/>
    <col min="16142" max="16142" width="4.85546875" style="214" customWidth="1"/>
    <col min="16143" max="16143" width="5" style="214" customWidth="1"/>
    <col min="16144" max="16144" width="4.42578125" style="214" customWidth="1"/>
    <col min="16145" max="16145" width="5" style="214" customWidth="1"/>
    <col min="16146" max="16146" width="5.42578125" style="214" customWidth="1"/>
    <col min="16147" max="16151" width="4.42578125" style="214" customWidth="1"/>
    <col min="16152" max="16152" width="4.5703125" style="214" customWidth="1"/>
    <col min="16153" max="16153" width="5.140625" style="214" customWidth="1"/>
    <col min="16154" max="16182" width="4.42578125" style="214" customWidth="1"/>
    <col min="16183" max="16183" width="3.28515625" style="214" customWidth="1"/>
    <col min="16184" max="16384" width="10.140625" style="214"/>
  </cols>
  <sheetData>
    <row r="1" spans="1:59" ht="24.75" customHeight="1" x14ac:dyDescent="0.2">
      <c r="AX1" s="427" t="s">
        <v>53</v>
      </c>
      <c r="AY1" s="427"/>
      <c r="AZ1" s="427"/>
      <c r="BA1" s="427"/>
      <c r="BB1" s="427"/>
    </row>
    <row r="2" spans="1:59" ht="22.5" customHeight="1" x14ac:dyDescent="0.2"/>
    <row r="3" spans="1:59" ht="35.2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428" t="s">
        <v>43</v>
      </c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  <c r="AI3" s="428"/>
      <c r="AJ3" s="428"/>
      <c r="AK3" s="428"/>
      <c r="AL3" s="428"/>
      <c r="AM3" s="428"/>
      <c r="AN3" s="428"/>
      <c r="AO3" s="428"/>
      <c r="AP3" s="428"/>
      <c r="AQ3" s="428"/>
      <c r="AR3" s="428"/>
      <c r="AS3" s="428"/>
      <c r="AT3" s="428"/>
      <c r="AU3" s="428"/>
      <c r="AV3" s="428"/>
      <c r="AW3" s="428"/>
      <c r="AX3" s="428"/>
      <c r="AY3" s="428"/>
      <c r="AZ3" s="428"/>
      <c r="BA3" s="428"/>
      <c r="BB3" s="428"/>
      <c r="BC3" s="2"/>
      <c r="BD3" s="2"/>
    </row>
    <row r="4" spans="1:59" s="219" customFormat="1" ht="35.25" customHeight="1" x14ac:dyDescent="0.35">
      <c r="B4" s="51" t="s">
        <v>42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428" t="s">
        <v>69</v>
      </c>
      <c r="O4" s="428"/>
      <c r="P4" s="428"/>
      <c r="Q4" s="428"/>
      <c r="R4" s="428"/>
      <c r="S4" s="428"/>
      <c r="T4" s="428"/>
      <c r="U4" s="428"/>
      <c r="V4" s="428"/>
      <c r="W4" s="428"/>
      <c r="X4" s="428"/>
      <c r="Y4" s="428"/>
      <c r="Z4" s="428"/>
      <c r="AA4" s="428"/>
      <c r="AB4" s="428"/>
      <c r="AC4" s="428"/>
      <c r="AD4" s="428"/>
      <c r="AE4" s="428"/>
      <c r="AF4" s="428"/>
      <c r="AG4" s="428"/>
      <c r="AH4" s="428"/>
      <c r="AI4" s="428"/>
      <c r="AJ4" s="428"/>
      <c r="AK4" s="428"/>
      <c r="AL4" s="428"/>
      <c r="AM4" s="428"/>
      <c r="AN4" s="428"/>
      <c r="AO4" s="428"/>
      <c r="AP4" s="428"/>
      <c r="AQ4" s="428"/>
      <c r="AR4" s="428"/>
      <c r="AS4" s="428"/>
      <c r="AT4" s="428"/>
      <c r="AU4" s="428"/>
      <c r="AV4" s="428"/>
      <c r="AW4" s="428"/>
      <c r="AX4" s="428"/>
      <c r="AY4" s="428"/>
      <c r="AZ4" s="428"/>
      <c r="BA4" s="428"/>
      <c r="BB4" s="428"/>
      <c r="BC4" s="51"/>
      <c r="BD4" s="1"/>
      <c r="BE4" s="220"/>
      <c r="BF4" s="220"/>
      <c r="BG4" s="220"/>
    </row>
    <row r="5" spans="1:59" ht="134.25" customHeight="1" x14ac:dyDescent="0.5">
      <c r="B5" s="429" t="s">
        <v>21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  <c r="R5" s="429"/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29"/>
      <c r="AG5" s="429"/>
      <c r="AH5" s="429"/>
      <c r="AI5" s="429"/>
      <c r="AJ5" s="429"/>
      <c r="AK5" s="429"/>
      <c r="AL5" s="429"/>
      <c r="AM5" s="429"/>
      <c r="AN5" s="429"/>
      <c r="AO5" s="429"/>
      <c r="AP5" s="429"/>
      <c r="AQ5" s="429"/>
      <c r="AR5" s="429"/>
      <c r="AS5" s="429"/>
      <c r="AT5" s="429"/>
      <c r="AU5" s="429"/>
      <c r="AV5" s="429"/>
      <c r="AW5" s="429"/>
      <c r="AX5" s="429"/>
      <c r="AY5" s="429"/>
      <c r="AZ5" s="429"/>
      <c r="BA5" s="429"/>
      <c r="BB5" s="429"/>
      <c r="BC5" s="429"/>
      <c r="BD5" s="2"/>
    </row>
    <row r="6" spans="1:59" ht="37.5" customHeight="1" x14ac:dyDescent="0.3">
      <c r="B6" s="2"/>
      <c r="C6" s="3"/>
      <c r="D6" s="57" t="s">
        <v>44</v>
      </c>
      <c r="E6" s="18"/>
      <c r="F6" s="18"/>
      <c r="G6" s="18"/>
      <c r="H6" s="61"/>
      <c r="I6" s="61"/>
      <c r="J6" s="61"/>
      <c r="K6" s="61"/>
      <c r="L6" s="61"/>
      <c r="M6" s="102" t="s">
        <v>71</v>
      </c>
      <c r="N6" s="62"/>
      <c r="O6" s="62"/>
      <c r="P6" s="62"/>
      <c r="Q6" s="62"/>
      <c r="R6" s="63"/>
      <c r="S6" s="63"/>
      <c r="T6" s="64"/>
      <c r="U6" s="58" t="s">
        <v>45</v>
      </c>
      <c r="V6" s="59"/>
      <c r="W6" s="59"/>
      <c r="X6" s="60"/>
      <c r="Y6" s="44"/>
      <c r="Z6" s="66"/>
      <c r="AA6" s="66"/>
      <c r="AB6" s="83"/>
      <c r="AC6" s="66"/>
      <c r="AD6" s="103" t="s">
        <v>68</v>
      </c>
      <c r="AE6" s="82"/>
      <c r="AF6" s="66"/>
      <c r="AG6" s="66"/>
      <c r="AH6" s="66"/>
      <c r="AI6" s="66"/>
      <c r="AJ6" s="66"/>
      <c r="AK6" s="2"/>
      <c r="AL6" s="2"/>
      <c r="AM6" s="2"/>
      <c r="AN6" s="58" t="s">
        <v>46</v>
      </c>
      <c r="AO6" s="2"/>
      <c r="AP6" s="47"/>
      <c r="AQ6" s="47"/>
      <c r="AR6" s="67"/>
      <c r="AS6" s="67"/>
      <c r="AT6" s="67"/>
      <c r="AU6" s="67"/>
      <c r="AV6" s="103" t="s">
        <v>72</v>
      </c>
      <c r="AW6" s="16"/>
      <c r="AX6" s="16"/>
      <c r="AY6" s="16"/>
      <c r="AZ6" s="16"/>
      <c r="BA6" s="16"/>
      <c r="BB6" s="16"/>
      <c r="BC6" s="52"/>
      <c r="BD6" s="2"/>
    </row>
    <row r="7" spans="1:59" ht="37.5" customHeight="1" x14ac:dyDescent="0.3">
      <c r="B7" s="5"/>
      <c r="C7" s="6"/>
      <c r="D7" s="73" t="s">
        <v>47</v>
      </c>
      <c r="E7" s="7"/>
      <c r="F7" s="7"/>
      <c r="G7" s="7"/>
      <c r="H7" s="7"/>
      <c r="I7" s="68"/>
      <c r="J7" s="69"/>
      <c r="K7" s="69"/>
      <c r="L7" s="102" t="s">
        <v>70</v>
      </c>
      <c r="M7" s="69"/>
      <c r="N7" s="68"/>
      <c r="O7" s="68"/>
      <c r="P7" s="70"/>
      <c r="Q7" s="71"/>
      <c r="R7" s="72"/>
      <c r="S7" s="72"/>
      <c r="T7" s="72"/>
      <c r="U7" s="13"/>
      <c r="V7" s="13"/>
      <c r="W7" s="13"/>
      <c r="X7" s="74"/>
      <c r="Y7" s="75"/>
      <c r="Z7" s="76"/>
      <c r="AA7" s="12"/>
      <c r="AB7" s="13"/>
      <c r="AC7" s="14"/>
      <c r="AD7" s="13"/>
      <c r="AE7" s="15"/>
      <c r="AF7" s="15"/>
      <c r="AG7" s="15"/>
      <c r="AH7" s="15"/>
      <c r="AI7" s="15"/>
      <c r="AJ7" s="15"/>
      <c r="AK7" s="45"/>
      <c r="AL7" s="52"/>
      <c r="AM7" s="52"/>
      <c r="AN7" s="58" t="s">
        <v>48</v>
      </c>
      <c r="AO7" s="2"/>
      <c r="AP7" s="48"/>
      <c r="AQ7" s="48"/>
      <c r="AR7" s="48"/>
      <c r="AS7" s="71"/>
      <c r="AT7" s="71"/>
      <c r="AU7" s="71"/>
      <c r="AV7" s="103" t="s">
        <v>73</v>
      </c>
      <c r="AW7" s="24"/>
      <c r="AX7" s="24"/>
      <c r="AY7" s="24"/>
      <c r="AZ7" s="24"/>
      <c r="BA7" s="24"/>
      <c r="BB7" s="24"/>
      <c r="BC7" s="52"/>
      <c r="BD7" s="2"/>
    </row>
    <row r="8" spans="1:59" ht="37.5" customHeight="1" x14ac:dyDescent="0.3">
      <c r="B8" s="2"/>
      <c r="C8" s="6"/>
      <c r="D8" s="73" t="s">
        <v>49</v>
      </c>
      <c r="E8" s="17"/>
      <c r="F8" s="17"/>
      <c r="G8" s="17"/>
      <c r="H8" s="17"/>
      <c r="I8" s="77"/>
      <c r="J8" s="77"/>
      <c r="K8" s="77"/>
      <c r="L8" s="77"/>
      <c r="M8" s="102" t="s">
        <v>22</v>
      </c>
      <c r="N8" s="68"/>
      <c r="O8" s="68"/>
      <c r="P8" s="70"/>
      <c r="Q8" s="78"/>
      <c r="R8" s="72"/>
      <c r="S8" s="72"/>
      <c r="T8" s="23"/>
      <c r="U8" s="23"/>
      <c r="V8" s="23"/>
      <c r="W8" s="79"/>
      <c r="X8" s="79"/>
      <c r="Y8" s="23"/>
      <c r="Z8" s="80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53"/>
      <c r="AL8" s="53"/>
      <c r="AM8" s="53"/>
      <c r="AN8" s="58" t="s">
        <v>50</v>
      </c>
      <c r="AO8" s="53"/>
      <c r="AP8" s="49"/>
      <c r="AQ8" s="49"/>
      <c r="AR8" s="430" t="s">
        <v>226</v>
      </c>
      <c r="AS8" s="430"/>
      <c r="AT8" s="430"/>
      <c r="AU8" s="430"/>
      <c r="AV8" s="430"/>
      <c r="AW8" s="430"/>
      <c r="AX8" s="430"/>
      <c r="AY8" s="430"/>
      <c r="AZ8" s="430"/>
      <c r="BA8" s="430"/>
      <c r="BB8" s="430"/>
      <c r="BC8" s="65"/>
      <c r="BD8" s="2"/>
    </row>
    <row r="9" spans="1:59" ht="25.5" customHeight="1" x14ac:dyDescent="0.3">
      <c r="B9" s="2"/>
      <c r="C9" s="19"/>
      <c r="D9" s="20"/>
      <c r="E9" s="20"/>
      <c r="F9" s="20"/>
      <c r="G9" s="20"/>
      <c r="H9" s="20"/>
      <c r="I9" s="20"/>
      <c r="J9" s="20"/>
      <c r="K9" s="20"/>
      <c r="L9" s="20"/>
      <c r="M9" s="20"/>
      <c r="N9" s="2"/>
      <c r="O9" s="2"/>
      <c r="P9" s="50"/>
      <c r="Q9" s="22"/>
      <c r="R9" s="8"/>
      <c r="S9" s="8"/>
      <c r="T9" s="8"/>
      <c r="U9" s="21"/>
      <c r="V9" s="9"/>
      <c r="W9" s="9"/>
      <c r="X9" s="9"/>
      <c r="Y9" s="10"/>
      <c r="Z9" s="11"/>
      <c r="AA9" s="10"/>
      <c r="AB9" s="54"/>
      <c r="AC9" s="55"/>
      <c r="AD9" s="52"/>
      <c r="AE9" s="52"/>
      <c r="AF9" s="56"/>
      <c r="AG9" s="56"/>
      <c r="AH9" s="56"/>
      <c r="AI9" s="56"/>
      <c r="AJ9" s="52"/>
      <c r="AK9" s="52"/>
      <c r="AL9" s="52"/>
      <c r="AM9" s="52"/>
      <c r="AN9" s="52"/>
      <c r="AO9" s="2"/>
      <c r="AP9" s="48"/>
      <c r="AQ9" s="48"/>
      <c r="AR9" s="431" t="s">
        <v>227</v>
      </c>
      <c r="AS9" s="431"/>
      <c r="AT9" s="431"/>
      <c r="AU9" s="431"/>
      <c r="AV9" s="431"/>
      <c r="AW9" s="431"/>
      <c r="AX9" s="431"/>
      <c r="AY9" s="431"/>
      <c r="AZ9" s="431"/>
      <c r="BA9" s="431"/>
      <c r="BB9" s="431"/>
      <c r="BC9" s="55"/>
      <c r="BD9" s="2"/>
    </row>
    <row r="10" spans="1:59" ht="28.5" customHeight="1" x14ac:dyDescent="0.3">
      <c r="B10" s="417" t="s">
        <v>55</v>
      </c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  <c r="AN10" s="417"/>
      <c r="AO10" s="417"/>
      <c r="AP10" s="417"/>
      <c r="AQ10" s="417"/>
      <c r="AR10" s="417"/>
      <c r="AS10" s="417"/>
      <c r="AT10" s="417"/>
      <c r="AU10" s="417"/>
      <c r="AV10" s="417"/>
      <c r="AW10" s="417"/>
      <c r="AX10" s="417"/>
      <c r="AY10" s="25"/>
      <c r="AZ10" s="2"/>
      <c r="BA10" s="2"/>
      <c r="BB10" s="2"/>
      <c r="BC10" s="2"/>
      <c r="BD10" s="2"/>
    </row>
    <row r="11" spans="1:59" ht="17.25" customHeight="1" thickBot="1" x14ac:dyDescent="0.3">
      <c r="B11" s="2"/>
      <c r="C11" s="2"/>
      <c r="D11" s="2"/>
      <c r="E11" s="2"/>
      <c r="F11" s="2"/>
      <c r="G11" s="26"/>
      <c r="H11" s="26"/>
      <c r="I11" s="26"/>
      <c r="J11" s="26"/>
      <c r="K11" s="26"/>
      <c r="L11" s="26"/>
      <c r="M11" s="26"/>
      <c r="N11" s="26"/>
      <c r="O11" s="26"/>
      <c r="P11" s="27"/>
      <c r="Q11" s="27"/>
      <c r="R11" s="4"/>
      <c r="S11" s="4"/>
      <c r="T11" s="4"/>
      <c r="U11" s="4"/>
      <c r="V11" s="28"/>
      <c r="W11" s="28"/>
      <c r="X11" s="28"/>
      <c r="Y11" s="28"/>
      <c r="Z11" s="29"/>
      <c r="AA11" s="29"/>
      <c r="AB11" s="29"/>
      <c r="AC11" s="30"/>
      <c r="AD11" s="31"/>
      <c r="AE11" s="31"/>
      <c r="AF11" s="31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5"/>
      <c r="AZ11" s="2"/>
      <c r="BA11" s="2"/>
      <c r="BB11" s="2"/>
      <c r="BC11" s="2"/>
      <c r="BD11" s="2"/>
    </row>
    <row r="12" spans="1:59" s="221" customFormat="1" ht="24.75" customHeight="1" thickTop="1" x14ac:dyDescent="0.2">
      <c r="B12" s="418" t="s">
        <v>23</v>
      </c>
      <c r="C12" s="420" t="s">
        <v>24</v>
      </c>
      <c r="D12" s="421"/>
      <c r="E12" s="421"/>
      <c r="F12" s="422"/>
      <c r="G12" s="423" t="s">
        <v>25</v>
      </c>
      <c r="H12" s="423"/>
      <c r="I12" s="423"/>
      <c r="J12" s="423"/>
      <c r="K12" s="423"/>
      <c r="L12" s="424" t="s">
        <v>26</v>
      </c>
      <c r="M12" s="425"/>
      <c r="N12" s="425"/>
      <c r="O12" s="425"/>
      <c r="P12" s="426"/>
      <c r="Q12" s="425" t="s">
        <v>27</v>
      </c>
      <c r="R12" s="425"/>
      <c r="S12" s="425"/>
      <c r="T12" s="425"/>
      <c r="U12" s="408" t="s">
        <v>28</v>
      </c>
      <c r="V12" s="409"/>
      <c r="W12" s="409"/>
      <c r="X12" s="409"/>
      <c r="Y12" s="410"/>
      <c r="Z12" s="409" t="s">
        <v>29</v>
      </c>
      <c r="AA12" s="409"/>
      <c r="AB12" s="409"/>
      <c r="AC12" s="409"/>
      <c r="AD12" s="408" t="s">
        <v>30</v>
      </c>
      <c r="AE12" s="409"/>
      <c r="AF12" s="409"/>
      <c r="AG12" s="409"/>
      <c r="AH12" s="408" t="s">
        <v>31</v>
      </c>
      <c r="AI12" s="409"/>
      <c r="AJ12" s="409"/>
      <c r="AK12" s="410"/>
      <c r="AL12" s="408" t="s">
        <v>32</v>
      </c>
      <c r="AM12" s="409"/>
      <c r="AN12" s="409"/>
      <c r="AO12" s="410"/>
      <c r="AP12" s="408" t="s">
        <v>33</v>
      </c>
      <c r="AQ12" s="409"/>
      <c r="AR12" s="409"/>
      <c r="AS12" s="410"/>
      <c r="AT12" s="408" t="s">
        <v>34</v>
      </c>
      <c r="AU12" s="409"/>
      <c r="AV12" s="409"/>
      <c r="AW12" s="410"/>
      <c r="AX12" s="408" t="s">
        <v>35</v>
      </c>
      <c r="AY12" s="409"/>
      <c r="AZ12" s="409"/>
      <c r="BA12" s="409"/>
      <c r="BB12" s="410"/>
      <c r="BC12" s="32"/>
      <c r="BD12" s="33"/>
    </row>
    <row r="13" spans="1:59" s="222" customFormat="1" ht="24.75" customHeight="1" thickBot="1" x14ac:dyDescent="0.25">
      <c r="B13" s="419"/>
      <c r="C13" s="104">
        <v>1</v>
      </c>
      <c r="D13" s="105">
        <f>C13+1</f>
        <v>2</v>
      </c>
      <c r="E13" s="105">
        <f t="shared" ref="E13:BB13" si="0">D13+1</f>
        <v>3</v>
      </c>
      <c r="F13" s="106">
        <f t="shared" si="0"/>
        <v>4</v>
      </c>
      <c r="G13" s="107">
        <f t="shared" si="0"/>
        <v>5</v>
      </c>
      <c r="H13" s="105">
        <f t="shared" si="0"/>
        <v>6</v>
      </c>
      <c r="I13" s="105">
        <f t="shared" si="0"/>
        <v>7</v>
      </c>
      <c r="J13" s="105">
        <f t="shared" si="0"/>
        <v>8</v>
      </c>
      <c r="K13" s="108">
        <f t="shared" si="0"/>
        <v>9</v>
      </c>
      <c r="L13" s="104">
        <f t="shared" si="0"/>
        <v>10</v>
      </c>
      <c r="M13" s="105">
        <f t="shared" si="0"/>
        <v>11</v>
      </c>
      <c r="N13" s="105">
        <f t="shared" si="0"/>
        <v>12</v>
      </c>
      <c r="O13" s="105">
        <f t="shared" si="0"/>
        <v>13</v>
      </c>
      <c r="P13" s="106">
        <f t="shared" si="0"/>
        <v>14</v>
      </c>
      <c r="Q13" s="107">
        <f t="shared" si="0"/>
        <v>15</v>
      </c>
      <c r="R13" s="105">
        <f t="shared" si="0"/>
        <v>16</v>
      </c>
      <c r="S13" s="105">
        <f t="shared" si="0"/>
        <v>17</v>
      </c>
      <c r="T13" s="108">
        <f t="shared" si="0"/>
        <v>18</v>
      </c>
      <c r="U13" s="104">
        <f t="shared" si="0"/>
        <v>19</v>
      </c>
      <c r="V13" s="105">
        <f t="shared" si="0"/>
        <v>20</v>
      </c>
      <c r="W13" s="105">
        <f t="shared" si="0"/>
        <v>21</v>
      </c>
      <c r="X13" s="105">
        <f t="shared" si="0"/>
        <v>22</v>
      </c>
      <c r="Y13" s="106">
        <f t="shared" si="0"/>
        <v>23</v>
      </c>
      <c r="Z13" s="107">
        <f t="shared" si="0"/>
        <v>24</v>
      </c>
      <c r="AA13" s="105">
        <f t="shared" si="0"/>
        <v>25</v>
      </c>
      <c r="AB13" s="105">
        <f t="shared" si="0"/>
        <v>26</v>
      </c>
      <c r="AC13" s="108">
        <f t="shared" si="0"/>
        <v>27</v>
      </c>
      <c r="AD13" s="109">
        <f t="shared" si="0"/>
        <v>28</v>
      </c>
      <c r="AE13" s="105">
        <f t="shared" si="0"/>
        <v>29</v>
      </c>
      <c r="AF13" s="105">
        <f t="shared" si="0"/>
        <v>30</v>
      </c>
      <c r="AG13" s="108">
        <f t="shared" si="0"/>
        <v>31</v>
      </c>
      <c r="AH13" s="109">
        <f t="shared" si="0"/>
        <v>32</v>
      </c>
      <c r="AI13" s="105">
        <f t="shared" si="0"/>
        <v>33</v>
      </c>
      <c r="AJ13" s="105">
        <f t="shared" si="0"/>
        <v>34</v>
      </c>
      <c r="AK13" s="108">
        <f t="shared" si="0"/>
        <v>35</v>
      </c>
      <c r="AL13" s="109">
        <f t="shared" si="0"/>
        <v>36</v>
      </c>
      <c r="AM13" s="105">
        <f t="shared" si="0"/>
        <v>37</v>
      </c>
      <c r="AN13" s="105">
        <f t="shared" si="0"/>
        <v>38</v>
      </c>
      <c r="AO13" s="108">
        <f t="shared" si="0"/>
        <v>39</v>
      </c>
      <c r="AP13" s="109">
        <f t="shared" si="0"/>
        <v>40</v>
      </c>
      <c r="AQ13" s="105">
        <f t="shared" si="0"/>
        <v>41</v>
      </c>
      <c r="AR13" s="105">
        <f t="shared" si="0"/>
        <v>42</v>
      </c>
      <c r="AS13" s="108">
        <f t="shared" si="0"/>
        <v>43</v>
      </c>
      <c r="AT13" s="104">
        <f t="shared" si="0"/>
        <v>44</v>
      </c>
      <c r="AU13" s="110">
        <f t="shared" si="0"/>
        <v>45</v>
      </c>
      <c r="AV13" s="105">
        <f t="shared" si="0"/>
        <v>46</v>
      </c>
      <c r="AW13" s="108">
        <f t="shared" si="0"/>
        <v>47</v>
      </c>
      <c r="AX13" s="104">
        <f t="shared" si="0"/>
        <v>48</v>
      </c>
      <c r="AY13" s="110">
        <f t="shared" si="0"/>
        <v>49</v>
      </c>
      <c r="AZ13" s="105">
        <f t="shared" si="0"/>
        <v>50</v>
      </c>
      <c r="BA13" s="105">
        <f t="shared" si="0"/>
        <v>51</v>
      </c>
      <c r="BB13" s="106">
        <f t="shared" si="0"/>
        <v>52</v>
      </c>
      <c r="BC13" s="36"/>
      <c r="BD13" s="37"/>
    </row>
    <row r="14" spans="1:59" s="224" customFormat="1" ht="39.75" customHeight="1" thickTop="1" thickBot="1" x14ac:dyDescent="0.25">
      <c r="A14" s="223"/>
      <c r="B14" s="91" t="s">
        <v>37</v>
      </c>
      <c r="C14" s="34"/>
      <c r="D14" s="35"/>
      <c r="E14" s="84"/>
      <c r="F14" s="85"/>
      <c r="G14" s="86"/>
      <c r="H14" s="87"/>
      <c r="I14" s="87"/>
      <c r="J14" s="87"/>
      <c r="K14" s="88"/>
      <c r="L14" s="89"/>
      <c r="M14" s="87"/>
      <c r="N14" s="87"/>
      <c r="O14" s="87"/>
      <c r="P14" s="90"/>
      <c r="Q14" s="86"/>
      <c r="R14" s="87"/>
      <c r="S14" s="87"/>
      <c r="T14" s="93" t="s">
        <v>51</v>
      </c>
      <c r="U14" s="94" t="s">
        <v>36</v>
      </c>
      <c r="V14" s="95" t="s">
        <v>36</v>
      </c>
      <c r="W14" s="95" t="s">
        <v>38</v>
      </c>
      <c r="X14" s="95" t="s">
        <v>38</v>
      </c>
      <c r="Y14" s="96" t="s">
        <v>38</v>
      </c>
      <c r="Z14" s="97"/>
      <c r="AA14" s="95"/>
      <c r="AB14" s="95"/>
      <c r="AC14" s="93"/>
      <c r="AD14" s="94"/>
      <c r="AE14" s="95"/>
      <c r="AF14" s="93"/>
      <c r="AG14" s="93"/>
      <c r="AH14" s="94"/>
      <c r="AI14" s="95"/>
      <c r="AJ14" s="95"/>
      <c r="AK14" s="96"/>
      <c r="AL14" s="94"/>
      <c r="AM14" s="95"/>
      <c r="AN14" s="95" t="s">
        <v>38</v>
      </c>
      <c r="AO14" s="96" t="s">
        <v>38</v>
      </c>
      <c r="AP14" s="94" t="s">
        <v>112</v>
      </c>
      <c r="AQ14" s="95" t="s">
        <v>112</v>
      </c>
      <c r="AR14" s="95"/>
      <c r="AS14" s="93"/>
      <c r="AT14" s="94"/>
      <c r="AU14" s="97"/>
      <c r="AV14" s="95"/>
      <c r="AW14" s="93"/>
      <c r="AX14" s="94"/>
      <c r="AY14" s="97"/>
      <c r="AZ14" s="95"/>
      <c r="BA14" s="95"/>
      <c r="BB14" s="96"/>
      <c r="BC14" s="38"/>
      <c r="BD14" s="39"/>
    </row>
    <row r="15" spans="1:59" s="225" customFormat="1" ht="15" thickTop="1" x14ac:dyDescent="0.2">
      <c r="B15" s="40"/>
      <c r="C15" s="40"/>
      <c r="D15" s="40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41"/>
    </row>
    <row r="16" spans="1:59" s="226" customFormat="1" ht="21" customHeight="1" x14ac:dyDescent="0.2">
      <c r="B16" s="99" t="s">
        <v>39</v>
      </c>
      <c r="C16" s="98"/>
      <c r="D16" s="98"/>
      <c r="E16" s="98"/>
      <c r="F16" s="100"/>
      <c r="G16" s="101" t="s">
        <v>52</v>
      </c>
      <c r="H16" s="101"/>
      <c r="I16" s="101"/>
      <c r="J16" s="98"/>
      <c r="K16" s="98"/>
      <c r="L16" s="98"/>
      <c r="M16" s="101"/>
      <c r="N16" s="100" t="s">
        <v>51</v>
      </c>
      <c r="O16" s="98" t="s">
        <v>58</v>
      </c>
      <c r="P16" s="101"/>
      <c r="Q16" s="98"/>
      <c r="R16" s="98"/>
      <c r="S16" s="98"/>
      <c r="V16" s="98"/>
      <c r="W16" s="98"/>
      <c r="X16" s="98"/>
      <c r="Y16" s="98"/>
      <c r="Z16" s="98"/>
      <c r="AA16" s="98"/>
      <c r="AB16" s="98"/>
      <c r="AC16" s="92" t="s">
        <v>38</v>
      </c>
      <c r="AD16" s="101" t="s">
        <v>56</v>
      </c>
      <c r="AF16" s="98"/>
      <c r="AG16" s="98"/>
      <c r="AJ16" s="42" t="s">
        <v>36</v>
      </c>
      <c r="AK16" s="98" t="s">
        <v>40</v>
      </c>
      <c r="AL16" s="101"/>
      <c r="AM16" s="101"/>
      <c r="AQ16" s="92" t="s">
        <v>112</v>
      </c>
      <c r="AR16" s="101" t="s">
        <v>115</v>
      </c>
      <c r="AU16" s="98"/>
      <c r="AV16" s="98"/>
      <c r="AW16" s="101"/>
      <c r="AX16" s="101"/>
      <c r="AY16" s="101"/>
      <c r="AZ16" s="101"/>
      <c r="BA16" s="101"/>
      <c r="BB16" s="101"/>
      <c r="BC16" s="101"/>
      <c r="BD16" s="98"/>
    </row>
    <row r="17" spans="2:56" ht="18" x14ac:dyDescent="0.25"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8"/>
      <c r="Q17" s="228"/>
      <c r="R17" s="229"/>
      <c r="S17" s="229"/>
      <c r="T17" s="229"/>
      <c r="U17" s="229"/>
      <c r="V17" s="229"/>
      <c r="W17" s="229"/>
      <c r="X17" s="229"/>
      <c r="Y17" s="229"/>
      <c r="Z17" s="227"/>
      <c r="AA17" s="227"/>
      <c r="AB17" s="227"/>
      <c r="AC17" s="227"/>
      <c r="AD17" s="227"/>
      <c r="AE17" s="227"/>
      <c r="AF17" s="230"/>
      <c r="AG17" s="227"/>
      <c r="AH17" s="2"/>
      <c r="AI17" s="2"/>
      <c r="AJ17" s="2"/>
      <c r="AK17" s="2"/>
      <c r="AL17" s="2"/>
      <c r="AM17" s="2"/>
      <c r="AN17" s="2"/>
      <c r="AO17" s="2"/>
      <c r="AP17" s="2"/>
      <c r="AQ17" s="46"/>
      <c r="AR17" s="2"/>
      <c r="AS17" s="2"/>
      <c r="AT17" s="2"/>
      <c r="AU17" s="2"/>
      <c r="AV17" s="2"/>
      <c r="AW17" s="2"/>
      <c r="AX17" s="43"/>
      <c r="AY17" s="43"/>
      <c r="AZ17" s="43"/>
      <c r="BA17" s="43"/>
      <c r="BB17" s="43"/>
      <c r="BC17" s="43"/>
      <c r="BD17" s="2"/>
    </row>
    <row r="18" spans="2:56" ht="18" x14ac:dyDescent="0.25">
      <c r="B18" s="227"/>
      <c r="C18" s="227"/>
      <c r="D18" s="227"/>
      <c r="E18" s="227"/>
      <c r="F18" s="227"/>
      <c r="G18" s="227"/>
      <c r="H18" s="227"/>
      <c r="I18" s="227"/>
      <c r="J18" s="227"/>
      <c r="K18" s="227"/>
      <c r="L18" s="227"/>
      <c r="M18" s="227"/>
      <c r="N18" s="231"/>
      <c r="O18" s="231"/>
      <c r="P18" s="227"/>
      <c r="Q18" s="227"/>
      <c r="R18" s="232"/>
      <c r="S18" s="232"/>
      <c r="T18" s="227"/>
      <c r="U18" s="227"/>
      <c r="V18" s="227"/>
      <c r="W18" s="227"/>
      <c r="X18" s="227"/>
      <c r="Y18" s="227"/>
      <c r="Z18" s="227"/>
      <c r="AA18" s="227"/>
      <c r="AB18" s="227"/>
      <c r="AC18" s="227"/>
      <c r="AD18" s="227"/>
      <c r="AE18" s="227"/>
      <c r="AF18" s="230"/>
      <c r="AG18" s="227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5"/>
      <c r="AY18" s="2"/>
      <c r="AZ18" s="2"/>
      <c r="BA18" s="25"/>
      <c r="BB18" s="2"/>
      <c r="BC18" s="2"/>
      <c r="BD18" s="2"/>
    </row>
    <row r="19" spans="2:56" ht="27" customHeight="1" thickBot="1" x14ac:dyDescent="0.35">
      <c r="B19" s="227"/>
      <c r="C19" s="233" t="s">
        <v>54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34"/>
      <c r="O19" s="234"/>
      <c r="P19" s="227"/>
      <c r="Q19" s="227"/>
      <c r="R19" s="313"/>
      <c r="S19" s="313"/>
      <c r="T19" s="227"/>
      <c r="U19" s="227"/>
      <c r="V19" s="227"/>
      <c r="W19" s="227"/>
      <c r="X19" s="227"/>
      <c r="Y19" s="227"/>
      <c r="Z19" s="233" t="s">
        <v>60</v>
      </c>
      <c r="AA19" s="227"/>
      <c r="AB19" s="227"/>
      <c r="AC19" s="227"/>
      <c r="AD19" s="227"/>
      <c r="AE19" s="227"/>
      <c r="AF19" s="227"/>
      <c r="AG19" s="227"/>
      <c r="AK19" s="2"/>
      <c r="AL19" s="2"/>
      <c r="AM19" s="2"/>
      <c r="AN19" s="2"/>
      <c r="AO19" s="2"/>
      <c r="AP19" s="237" t="s">
        <v>114</v>
      </c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2:56" ht="18" customHeight="1" x14ac:dyDescent="0.2">
      <c r="B20" s="411" t="s">
        <v>23</v>
      </c>
      <c r="C20" s="412"/>
      <c r="D20" s="401"/>
      <c r="E20" s="387" t="s">
        <v>52</v>
      </c>
      <c r="F20" s="387"/>
      <c r="G20" s="400" t="s">
        <v>59</v>
      </c>
      <c r="H20" s="401"/>
      <c r="I20" s="400" t="s">
        <v>56</v>
      </c>
      <c r="J20" s="401"/>
      <c r="K20" s="387" t="s">
        <v>116</v>
      </c>
      <c r="L20" s="387"/>
      <c r="M20" s="387" t="s">
        <v>117</v>
      </c>
      <c r="N20" s="387"/>
      <c r="O20" s="387" t="s">
        <v>40</v>
      </c>
      <c r="P20" s="387"/>
      <c r="Q20" s="387" t="s">
        <v>57</v>
      </c>
      <c r="R20" s="389"/>
      <c r="S20" s="229"/>
      <c r="T20" s="229"/>
      <c r="U20" s="229"/>
      <c r="V20" s="391" t="s">
        <v>61</v>
      </c>
      <c r="W20" s="392"/>
      <c r="X20" s="392"/>
      <c r="Y20" s="392"/>
      <c r="Z20" s="392"/>
      <c r="AA20" s="392"/>
      <c r="AB20" s="392"/>
      <c r="AC20" s="393"/>
      <c r="AD20" s="400" t="s">
        <v>41</v>
      </c>
      <c r="AE20" s="401"/>
      <c r="AF20" s="387" t="s">
        <v>62</v>
      </c>
      <c r="AG20" s="389"/>
      <c r="AK20" s="406" t="s">
        <v>228</v>
      </c>
      <c r="AL20" s="366"/>
      <c r="AM20" s="366"/>
      <c r="AN20" s="366"/>
      <c r="AO20" s="366"/>
      <c r="AP20" s="366"/>
      <c r="AQ20" s="366"/>
      <c r="AR20" s="366"/>
      <c r="AS20" s="366"/>
      <c r="AT20" s="366"/>
      <c r="AU20" s="366"/>
      <c r="AV20" s="366"/>
      <c r="AW20" s="366" t="s">
        <v>229</v>
      </c>
      <c r="AX20" s="366"/>
      <c r="AY20" s="366"/>
      <c r="AZ20" s="366"/>
      <c r="BA20" s="368" t="s">
        <v>41</v>
      </c>
      <c r="BB20" s="369"/>
      <c r="BC20" s="2"/>
      <c r="BD20" s="2"/>
    </row>
    <row r="21" spans="2:56" ht="18" customHeight="1" x14ac:dyDescent="0.2">
      <c r="B21" s="413"/>
      <c r="C21" s="414"/>
      <c r="D21" s="403"/>
      <c r="E21" s="388"/>
      <c r="F21" s="388"/>
      <c r="G21" s="402"/>
      <c r="H21" s="403"/>
      <c r="I21" s="402"/>
      <c r="J21" s="403"/>
      <c r="K21" s="388"/>
      <c r="L21" s="388"/>
      <c r="M21" s="388"/>
      <c r="N21" s="388"/>
      <c r="O21" s="388"/>
      <c r="P21" s="388"/>
      <c r="Q21" s="388"/>
      <c r="R21" s="390"/>
      <c r="S21" s="229"/>
      <c r="T21" s="229"/>
      <c r="U21" s="229"/>
      <c r="V21" s="394"/>
      <c r="W21" s="395"/>
      <c r="X21" s="395"/>
      <c r="Y21" s="395"/>
      <c r="Z21" s="395"/>
      <c r="AA21" s="395"/>
      <c r="AB21" s="395"/>
      <c r="AC21" s="396"/>
      <c r="AD21" s="402"/>
      <c r="AE21" s="403"/>
      <c r="AF21" s="388"/>
      <c r="AG21" s="390"/>
      <c r="AK21" s="407"/>
      <c r="AL21" s="367"/>
      <c r="AM21" s="367"/>
      <c r="AN21" s="367"/>
      <c r="AO21" s="367"/>
      <c r="AP21" s="367"/>
      <c r="AQ21" s="367"/>
      <c r="AR21" s="367"/>
      <c r="AS21" s="367"/>
      <c r="AT21" s="367"/>
      <c r="AU21" s="367"/>
      <c r="AV21" s="367"/>
      <c r="AW21" s="367"/>
      <c r="AX21" s="367"/>
      <c r="AY21" s="367"/>
      <c r="AZ21" s="367"/>
      <c r="BA21" s="370"/>
      <c r="BB21" s="371"/>
      <c r="BC21" s="2"/>
      <c r="BD21" s="2"/>
    </row>
    <row r="22" spans="2:56" ht="25.5" customHeight="1" x14ac:dyDescent="0.2">
      <c r="B22" s="413"/>
      <c r="C22" s="414"/>
      <c r="D22" s="403"/>
      <c r="E22" s="388"/>
      <c r="F22" s="388"/>
      <c r="G22" s="402"/>
      <c r="H22" s="403"/>
      <c r="I22" s="402"/>
      <c r="J22" s="403"/>
      <c r="K22" s="388"/>
      <c r="L22" s="388"/>
      <c r="M22" s="388"/>
      <c r="N22" s="388"/>
      <c r="O22" s="388"/>
      <c r="P22" s="388"/>
      <c r="Q22" s="388"/>
      <c r="R22" s="390"/>
      <c r="S22" s="229"/>
      <c r="T22" s="229"/>
      <c r="U22" s="229"/>
      <c r="V22" s="397"/>
      <c r="W22" s="398"/>
      <c r="X22" s="398"/>
      <c r="Y22" s="398"/>
      <c r="Z22" s="398"/>
      <c r="AA22" s="398"/>
      <c r="AB22" s="398"/>
      <c r="AC22" s="399"/>
      <c r="AD22" s="404"/>
      <c r="AE22" s="405"/>
      <c r="AF22" s="388"/>
      <c r="AG22" s="390"/>
      <c r="AK22" s="407"/>
      <c r="AL22" s="367"/>
      <c r="AM22" s="367"/>
      <c r="AN22" s="367"/>
      <c r="AO22" s="367"/>
      <c r="AP22" s="367"/>
      <c r="AQ22" s="367"/>
      <c r="AR22" s="367"/>
      <c r="AS22" s="367"/>
      <c r="AT22" s="367"/>
      <c r="AU22" s="367"/>
      <c r="AV22" s="367"/>
      <c r="AW22" s="367"/>
      <c r="AX22" s="367"/>
      <c r="AY22" s="367"/>
      <c r="AZ22" s="367"/>
      <c r="BA22" s="370"/>
      <c r="BB22" s="371"/>
      <c r="BC22" s="2"/>
      <c r="BD22" s="2"/>
    </row>
    <row r="23" spans="2:56" ht="33" customHeight="1" x14ac:dyDescent="0.2">
      <c r="B23" s="415"/>
      <c r="C23" s="416"/>
      <c r="D23" s="405"/>
      <c r="E23" s="388"/>
      <c r="F23" s="388"/>
      <c r="G23" s="404"/>
      <c r="H23" s="405"/>
      <c r="I23" s="404"/>
      <c r="J23" s="405"/>
      <c r="K23" s="388"/>
      <c r="L23" s="388"/>
      <c r="M23" s="388"/>
      <c r="N23" s="388"/>
      <c r="O23" s="388"/>
      <c r="P23" s="388"/>
      <c r="Q23" s="388"/>
      <c r="R23" s="390"/>
      <c r="S23" s="229"/>
      <c r="T23" s="229"/>
      <c r="U23" s="229"/>
      <c r="V23" s="372" t="s">
        <v>96</v>
      </c>
      <c r="W23" s="373"/>
      <c r="X23" s="373"/>
      <c r="Y23" s="373"/>
      <c r="Z23" s="373"/>
      <c r="AA23" s="373"/>
      <c r="AB23" s="373"/>
      <c r="AC23" s="374"/>
      <c r="AD23" s="378">
        <v>2</v>
      </c>
      <c r="AE23" s="374"/>
      <c r="AF23" s="380" t="s">
        <v>111</v>
      </c>
      <c r="AG23" s="381"/>
      <c r="AK23" s="384" t="s">
        <v>230</v>
      </c>
      <c r="AL23" s="385"/>
      <c r="AM23" s="385"/>
      <c r="AN23" s="385"/>
      <c r="AO23" s="385"/>
      <c r="AP23" s="385"/>
      <c r="AQ23" s="385"/>
      <c r="AR23" s="385"/>
      <c r="AS23" s="385"/>
      <c r="AT23" s="385"/>
      <c r="AU23" s="385"/>
      <c r="AV23" s="385"/>
      <c r="AW23" s="386" t="s">
        <v>109</v>
      </c>
      <c r="AX23" s="386"/>
      <c r="AY23" s="386"/>
      <c r="AZ23" s="386"/>
      <c r="BA23" s="353">
        <v>2</v>
      </c>
      <c r="BB23" s="354"/>
      <c r="BC23" s="2"/>
      <c r="BD23" s="2"/>
    </row>
    <row r="24" spans="2:56" ht="38.25" customHeight="1" thickBot="1" x14ac:dyDescent="0.25">
      <c r="B24" s="364" t="s">
        <v>37</v>
      </c>
      <c r="C24" s="365"/>
      <c r="D24" s="365"/>
      <c r="E24" s="362">
        <v>31</v>
      </c>
      <c r="F24" s="362"/>
      <c r="G24" s="362">
        <v>1</v>
      </c>
      <c r="H24" s="362"/>
      <c r="I24" s="362">
        <v>4.5</v>
      </c>
      <c r="J24" s="362"/>
      <c r="K24" s="362">
        <v>1</v>
      </c>
      <c r="L24" s="362"/>
      <c r="M24" s="362">
        <v>1</v>
      </c>
      <c r="N24" s="362"/>
      <c r="O24" s="362">
        <v>2</v>
      </c>
      <c r="P24" s="362"/>
      <c r="Q24" s="362">
        <v>40.5</v>
      </c>
      <c r="R24" s="363"/>
      <c r="S24" s="229"/>
      <c r="T24" s="229"/>
      <c r="U24" s="229"/>
      <c r="V24" s="375"/>
      <c r="W24" s="376"/>
      <c r="X24" s="376"/>
      <c r="Y24" s="376"/>
      <c r="Z24" s="376"/>
      <c r="AA24" s="376"/>
      <c r="AB24" s="376"/>
      <c r="AC24" s="377"/>
      <c r="AD24" s="379"/>
      <c r="AE24" s="377"/>
      <c r="AF24" s="382"/>
      <c r="AG24" s="383"/>
      <c r="AK24" s="348" t="s">
        <v>113</v>
      </c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49"/>
      <c r="AW24" s="350" t="s">
        <v>63</v>
      </c>
      <c r="AX24" s="351"/>
      <c r="AY24" s="351"/>
      <c r="AZ24" s="352"/>
      <c r="BA24" s="353">
        <v>2</v>
      </c>
      <c r="BB24" s="354"/>
      <c r="BC24" s="2"/>
      <c r="BD24" s="2"/>
    </row>
    <row r="25" spans="2:56" ht="29.25" customHeight="1" x14ac:dyDescent="0.2">
      <c r="B25" s="347"/>
      <c r="C25" s="347"/>
      <c r="D25" s="347"/>
      <c r="E25" s="347"/>
      <c r="F25" s="347"/>
      <c r="G25" s="347"/>
      <c r="H25" s="347"/>
      <c r="I25" s="347"/>
      <c r="J25" s="347"/>
      <c r="K25" s="347"/>
      <c r="L25" s="347"/>
      <c r="M25" s="347"/>
      <c r="N25" s="347"/>
      <c r="O25" s="347"/>
      <c r="P25" s="347"/>
      <c r="Q25" s="228"/>
      <c r="R25" s="229"/>
      <c r="S25" s="229"/>
      <c r="T25" s="229"/>
      <c r="U25" s="229"/>
      <c r="V25" s="229"/>
      <c r="W25" s="229"/>
      <c r="X25" s="229"/>
      <c r="Y25" s="229"/>
      <c r="Z25" s="229"/>
      <c r="AA25" s="229"/>
      <c r="AB25" s="229"/>
      <c r="AC25" s="230"/>
      <c r="AD25" s="230"/>
      <c r="AE25" s="230"/>
      <c r="AF25" s="230"/>
      <c r="AG25" s="227"/>
      <c r="AK25" s="348" t="s">
        <v>110</v>
      </c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49"/>
      <c r="AW25" s="350" t="s">
        <v>63</v>
      </c>
      <c r="AX25" s="351"/>
      <c r="AY25" s="351"/>
      <c r="AZ25" s="352"/>
      <c r="BA25" s="353">
        <v>2</v>
      </c>
      <c r="BB25" s="354"/>
      <c r="BC25" s="2"/>
      <c r="BD25" s="2"/>
    </row>
    <row r="26" spans="2:56" ht="34.5" customHeight="1" thickBot="1" x14ac:dyDescent="0.25"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31"/>
      <c r="O26" s="231"/>
      <c r="P26" s="228"/>
      <c r="Q26" s="228"/>
      <c r="R26" s="229"/>
      <c r="S26" s="229"/>
      <c r="T26" s="229"/>
      <c r="U26" s="229"/>
      <c r="V26" s="229"/>
      <c r="W26" s="229"/>
      <c r="X26" s="229"/>
      <c r="Y26" s="229"/>
      <c r="Z26" s="229"/>
      <c r="AA26" s="229"/>
      <c r="AB26" s="229"/>
      <c r="AC26" s="230"/>
      <c r="AD26" s="230"/>
      <c r="AE26" s="230"/>
      <c r="AF26" s="230"/>
      <c r="AG26" s="227"/>
      <c r="AK26" s="355" t="s">
        <v>110</v>
      </c>
      <c r="AL26" s="356"/>
      <c r="AM26" s="356"/>
      <c r="AN26" s="356"/>
      <c r="AO26" s="356"/>
      <c r="AP26" s="356"/>
      <c r="AQ26" s="356"/>
      <c r="AR26" s="356"/>
      <c r="AS26" s="356"/>
      <c r="AT26" s="356"/>
      <c r="AU26" s="356"/>
      <c r="AV26" s="356"/>
      <c r="AW26" s="357" t="s">
        <v>63</v>
      </c>
      <c r="AX26" s="358"/>
      <c r="AY26" s="358"/>
      <c r="AZ26" s="359"/>
      <c r="BA26" s="360">
        <v>2</v>
      </c>
      <c r="BB26" s="361"/>
      <c r="BC26" s="2"/>
      <c r="BD26" s="2"/>
    </row>
    <row r="27" spans="2:56" x14ac:dyDescent="0.2"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2:56" x14ac:dyDescent="0.2"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2:56" x14ac:dyDescent="0.2"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2:56" x14ac:dyDescent="0.2"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2:56" x14ac:dyDescent="0.2"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</sheetData>
  <mergeCells count="64">
    <mergeCell ref="AR9:BB9"/>
    <mergeCell ref="AX1:BB1"/>
    <mergeCell ref="N3:BB3"/>
    <mergeCell ref="N4:BB4"/>
    <mergeCell ref="B5:BC5"/>
    <mergeCell ref="AR8:BB8"/>
    <mergeCell ref="B10:AX10"/>
    <mergeCell ref="B12:B13"/>
    <mergeCell ref="C12:F12"/>
    <mergeCell ref="G12:K12"/>
    <mergeCell ref="L12:P12"/>
    <mergeCell ref="Q12:T12"/>
    <mergeCell ref="U12:Y12"/>
    <mergeCell ref="Z12:AC12"/>
    <mergeCell ref="AD12:AG12"/>
    <mergeCell ref="AH12:AK12"/>
    <mergeCell ref="AL12:AO12"/>
    <mergeCell ref="AP12:AS12"/>
    <mergeCell ref="AT12:AW12"/>
    <mergeCell ref="AX12:BB12"/>
    <mergeCell ref="B20:D23"/>
    <mergeCell ref="E20:F23"/>
    <mergeCell ref="G20:H23"/>
    <mergeCell ref="I20:J23"/>
    <mergeCell ref="K20:L23"/>
    <mergeCell ref="M20:N23"/>
    <mergeCell ref="M24:N24"/>
    <mergeCell ref="AW20:AZ22"/>
    <mergeCell ref="BA20:BB22"/>
    <mergeCell ref="V23:AC24"/>
    <mergeCell ref="AD23:AE24"/>
    <mergeCell ref="AF23:AG24"/>
    <mergeCell ref="AK23:AV23"/>
    <mergeCell ref="AW23:AZ23"/>
    <mergeCell ref="BA23:BB23"/>
    <mergeCell ref="O20:P23"/>
    <mergeCell ref="Q20:R23"/>
    <mergeCell ref="V20:AC22"/>
    <mergeCell ref="AD20:AE22"/>
    <mergeCell ref="AF20:AG22"/>
    <mergeCell ref="AK20:AV22"/>
    <mergeCell ref="B24:D24"/>
    <mergeCell ref="E24:F24"/>
    <mergeCell ref="G24:H24"/>
    <mergeCell ref="I24:J24"/>
    <mergeCell ref="K24:L24"/>
    <mergeCell ref="B25:D25"/>
    <mergeCell ref="E25:F25"/>
    <mergeCell ref="G25:H25"/>
    <mergeCell ref="I25:J25"/>
    <mergeCell ref="K25:L25"/>
    <mergeCell ref="AK26:AV26"/>
    <mergeCell ref="AW26:AZ26"/>
    <mergeCell ref="BA26:BB26"/>
    <mergeCell ref="O24:P24"/>
    <mergeCell ref="Q24:R24"/>
    <mergeCell ref="AK24:AV24"/>
    <mergeCell ref="AW24:AZ24"/>
    <mergeCell ref="BA24:BB24"/>
    <mergeCell ref="M25:N25"/>
    <mergeCell ref="O25:P25"/>
    <mergeCell ref="AK25:AV25"/>
    <mergeCell ref="AW25:AZ25"/>
    <mergeCell ref="BA25:BB25"/>
  </mergeCells>
  <pageMargins left="0.78740157480314965" right="0" top="0.27559055118110237" bottom="0" header="0.19685039370078741" footer="0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X106"/>
  <sheetViews>
    <sheetView zoomScale="55" zoomScaleNormal="55" zoomScaleSheetLayoutView="50" workbookViewId="0">
      <pane ySplit="9" topLeftCell="A19" activePane="bottomLeft" state="frozen"/>
      <selection pane="bottomLeft" activeCell="I103" sqref="I103"/>
    </sheetView>
  </sheetViews>
  <sheetFormatPr defaultRowHeight="12.75" x14ac:dyDescent="0.2"/>
  <cols>
    <col min="1" max="1" width="13.5703125" style="195" customWidth="1"/>
    <col min="2" max="2" width="73.5703125" style="115" customWidth="1"/>
    <col min="3" max="3" width="14.42578125" style="196" customWidth="1"/>
    <col min="4" max="4" width="14.42578125" style="197" customWidth="1"/>
    <col min="5" max="6" width="14.140625" style="196" customWidth="1"/>
    <col min="7" max="23" width="14.140625" style="115" customWidth="1"/>
    <col min="24" max="16384" width="9.140625" style="115"/>
  </cols>
  <sheetData>
    <row r="1" spans="1:24" ht="6.75" customHeight="1" x14ac:dyDescent="0.2">
      <c r="A1" s="111"/>
      <c r="B1" s="112"/>
      <c r="C1" s="113"/>
      <c r="D1" s="114"/>
      <c r="E1" s="113"/>
      <c r="F1" s="113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</row>
    <row r="2" spans="1:24" s="116" customFormat="1" ht="20.25" x14ac:dyDescent="0.2">
      <c r="A2" s="473" t="s">
        <v>64</v>
      </c>
      <c r="B2" s="473"/>
      <c r="C2" s="473"/>
      <c r="D2" s="473"/>
      <c r="E2" s="473"/>
      <c r="F2" s="473"/>
      <c r="G2" s="473"/>
      <c r="H2" s="473"/>
      <c r="I2" s="473"/>
      <c r="J2" s="473"/>
      <c r="K2" s="473"/>
      <c r="L2" s="473"/>
      <c r="M2" s="473"/>
      <c r="N2" s="473"/>
      <c r="O2" s="473"/>
      <c r="P2" s="473"/>
      <c r="Q2" s="473"/>
      <c r="R2" s="473"/>
      <c r="S2" s="473"/>
      <c r="T2" s="473"/>
      <c r="U2" s="473"/>
      <c r="V2" s="473"/>
      <c r="W2" s="473"/>
    </row>
    <row r="3" spans="1:24" s="116" customFormat="1" ht="6.75" customHeight="1" thickBot="1" x14ac:dyDescent="0.25">
      <c r="A3" s="117"/>
      <c r="B3" s="118"/>
      <c r="C3" s="118"/>
      <c r="D3" s="119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</row>
    <row r="4" spans="1:24" s="116" customFormat="1" ht="22.5" customHeight="1" thickBot="1" x14ac:dyDescent="0.25">
      <c r="A4" s="474" t="s">
        <v>85</v>
      </c>
      <c r="B4" s="120"/>
      <c r="C4" s="477" t="s">
        <v>16</v>
      </c>
      <c r="D4" s="478"/>
      <c r="E4" s="481" t="s">
        <v>13</v>
      </c>
      <c r="F4" s="482"/>
      <c r="G4" s="482"/>
      <c r="H4" s="482"/>
      <c r="I4" s="482"/>
      <c r="J4" s="482"/>
      <c r="K4" s="483"/>
      <c r="L4" s="468" t="s">
        <v>118</v>
      </c>
      <c r="M4" s="469"/>
      <c r="N4" s="469"/>
      <c r="O4" s="469"/>
      <c r="P4" s="469"/>
      <c r="Q4" s="470"/>
      <c r="R4" s="484" t="s">
        <v>66</v>
      </c>
      <c r="S4" s="485"/>
      <c r="T4" s="485"/>
      <c r="U4" s="485"/>
      <c r="V4" s="485"/>
      <c r="W4" s="486"/>
    </row>
    <row r="5" spans="1:24" s="116" customFormat="1" ht="23.25" customHeight="1" x14ac:dyDescent="0.2">
      <c r="A5" s="475"/>
      <c r="B5" s="121" t="s">
        <v>2</v>
      </c>
      <c r="C5" s="479"/>
      <c r="D5" s="480"/>
      <c r="E5" s="462" t="s">
        <v>10</v>
      </c>
      <c r="F5" s="449" t="s">
        <v>11</v>
      </c>
      <c r="G5" s="453" t="s">
        <v>3</v>
      </c>
      <c r="H5" s="454"/>
      <c r="I5" s="454"/>
      <c r="J5" s="454"/>
      <c r="K5" s="455" t="s">
        <v>14</v>
      </c>
      <c r="L5" s="471"/>
      <c r="M5" s="454"/>
      <c r="N5" s="454"/>
      <c r="O5" s="454"/>
      <c r="P5" s="454"/>
      <c r="Q5" s="472"/>
      <c r="R5" s="457" t="s">
        <v>15</v>
      </c>
      <c r="S5" s="458"/>
      <c r="T5" s="458"/>
      <c r="U5" s="458"/>
      <c r="V5" s="459"/>
      <c r="W5" s="460"/>
    </row>
    <row r="6" spans="1:24" s="116" customFormat="1" ht="18" customHeight="1" x14ac:dyDescent="0.2">
      <c r="A6" s="475"/>
      <c r="B6" s="121" t="s">
        <v>17</v>
      </c>
      <c r="C6" s="487" t="s">
        <v>12</v>
      </c>
      <c r="D6" s="465" t="s">
        <v>0</v>
      </c>
      <c r="E6" s="462"/>
      <c r="F6" s="449"/>
      <c r="G6" s="488" t="s">
        <v>8</v>
      </c>
      <c r="H6" s="464" t="s">
        <v>4</v>
      </c>
      <c r="I6" s="464" t="s">
        <v>107</v>
      </c>
      <c r="J6" s="448" t="s">
        <v>108</v>
      </c>
      <c r="K6" s="455"/>
      <c r="L6" s="461" t="s">
        <v>67</v>
      </c>
      <c r="M6" s="450" t="s">
        <v>8</v>
      </c>
      <c r="N6" s="450" t="s">
        <v>4</v>
      </c>
      <c r="O6" s="448" t="s">
        <v>107</v>
      </c>
      <c r="P6" s="448" t="s">
        <v>108</v>
      </c>
      <c r="Q6" s="456" t="s">
        <v>14</v>
      </c>
      <c r="R6" s="461" t="s">
        <v>67</v>
      </c>
      <c r="S6" s="450" t="s">
        <v>8</v>
      </c>
      <c r="T6" s="450" t="s">
        <v>4</v>
      </c>
      <c r="U6" s="448" t="s">
        <v>107</v>
      </c>
      <c r="V6" s="448" t="s">
        <v>108</v>
      </c>
      <c r="W6" s="456" t="s">
        <v>14</v>
      </c>
    </row>
    <row r="7" spans="1:24" s="116" customFormat="1" ht="18" x14ac:dyDescent="0.2">
      <c r="A7" s="475"/>
      <c r="B7" s="121" t="s">
        <v>18</v>
      </c>
      <c r="C7" s="487"/>
      <c r="D7" s="465"/>
      <c r="E7" s="462"/>
      <c r="F7" s="449"/>
      <c r="G7" s="488"/>
      <c r="H7" s="464"/>
      <c r="I7" s="464"/>
      <c r="J7" s="449"/>
      <c r="K7" s="455"/>
      <c r="L7" s="462"/>
      <c r="M7" s="464"/>
      <c r="N7" s="464"/>
      <c r="O7" s="449"/>
      <c r="P7" s="449"/>
      <c r="Q7" s="465"/>
      <c r="R7" s="462"/>
      <c r="S7" s="464"/>
      <c r="T7" s="464"/>
      <c r="U7" s="449"/>
      <c r="V7" s="449"/>
      <c r="W7" s="465"/>
    </row>
    <row r="8" spans="1:24" s="116" customFormat="1" ht="18" x14ac:dyDescent="0.2">
      <c r="A8" s="475"/>
      <c r="B8" s="121" t="s">
        <v>2</v>
      </c>
      <c r="C8" s="487"/>
      <c r="D8" s="465"/>
      <c r="E8" s="462"/>
      <c r="F8" s="449"/>
      <c r="G8" s="488"/>
      <c r="H8" s="464"/>
      <c r="I8" s="464"/>
      <c r="J8" s="449"/>
      <c r="K8" s="455"/>
      <c r="L8" s="462"/>
      <c r="M8" s="464"/>
      <c r="N8" s="464"/>
      <c r="O8" s="449"/>
      <c r="P8" s="449"/>
      <c r="Q8" s="465"/>
      <c r="R8" s="462"/>
      <c r="S8" s="464"/>
      <c r="T8" s="464"/>
      <c r="U8" s="449"/>
      <c r="V8" s="449"/>
      <c r="W8" s="465"/>
    </row>
    <row r="9" spans="1:24" s="116" customFormat="1" ht="51.75" customHeight="1" x14ac:dyDescent="0.2">
      <c r="A9" s="476"/>
      <c r="B9" s="122" t="s">
        <v>2</v>
      </c>
      <c r="C9" s="487"/>
      <c r="D9" s="465"/>
      <c r="E9" s="463"/>
      <c r="F9" s="450"/>
      <c r="G9" s="488"/>
      <c r="H9" s="464"/>
      <c r="I9" s="464"/>
      <c r="J9" s="450"/>
      <c r="K9" s="456"/>
      <c r="L9" s="463"/>
      <c r="M9" s="464"/>
      <c r="N9" s="464"/>
      <c r="O9" s="450"/>
      <c r="P9" s="450"/>
      <c r="Q9" s="465"/>
      <c r="R9" s="463"/>
      <c r="S9" s="464"/>
      <c r="T9" s="464"/>
      <c r="U9" s="450"/>
      <c r="V9" s="450"/>
      <c r="W9" s="465"/>
    </row>
    <row r="10" spans="1:24" s="116" customFormat="1" ht="15" thickBot="1" x14ac:dyDescent="0.25">
      <c r="A10" s="123">
        <v>1</v>
      </c>
      <c r="B10" s="124">
        <v>2</v>
      </c>
      <c r="C10" s="125">
        <v>3</v>
      </c>
      <c r="D10" s="126">
        <v>4</v>
      </c>
      <c r="E10" s="125">
        <v>6</v>
      </c>
      <c r="F10" s="127">
        <v>7</v>
      </c>
      <c r="G10" s="127">
        <v>8</v>
      </c>
      <c r="H10" s="127">
        <v>9</v>
      </c>
      <c r="I10" s="127">
        <v>10</v>
      </c>
      <c r="J10" s="127">
        <v>11</v>
      </c>
      <c r="K10" s="126">
        <v>12</v>
      </c>
      <c r="L10" s="128">
        <v>13</v>
      </c>
      <c r="M10" s="127">
        <v>14</v>
      </c>
      <c r="N10" s="127">
        <v>15</v>
      </c>
      <c r="O10" s="127">
        <v>16</v>
      </c>
      <c r="P10" s="243">
        <v>17</v>
      </c>
      <c r="Q10" s="126">
        <v>18</v>
      </c>
      <c r="R10" s="128">
        <v>13</v>
      </c>
      <c r="S10" s="127">
        <v>14</v>
      </c>
      <c r="T10" s="127">
        <v>15</v>
      </c>
      <c r="U10" s="127">
        <v>16</v>
      </c>
      <c r="V10" s="243">
        <v>17</v>
      </c>
      <c r="W10" s="126">
        <v>18</v>
      </c>
    </row>
    <row r="11" spans="1:24" s="116" customFormat="1" ht="9" customHeight="1" x14ac:dyDescent="0.2">
      <c r="A11" s="129"/>
      <c r="B11" s="130"/>
      <c r="C11" s="131"/>
      <c r="D11" s="132"/>
      <c r="E11" s="131"/>
      <c r="F11" s="131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</row>
    <row r="12" spans="1:24" s="158" customFormat="1" ht="21" customHeight="1" x14ac:dyDescent="0.2">
      <c r="A12" s="466" t="s">
        <v>81</v>
      </c>
      <c r="B12" s="467"/>
      <c r="C12" s="467"/>
      <c r="D12" s="467"/>
      <c r="E12" s="467"/>
      <c r="F12" s="467"/>
      <c r="G12" s="467"/>
      <c r="H12" s="467"/>
      <c r="I12" s="467"/>
      <c r="J12" s="467"/>
      <c r="K12" s="467"/>
      <c r="L12" s="467"/>
      <c r="M12" s="467"/>
      <c r="N12" s="467"/>
      <c r="O12" s="467"/>
      <c r="P12" s="467"/>
      <c r="Q12" s="467"/>
      <c r="R12" s="467"/>
      <c r="S12" s="467"/>
      <c r="T12" s="467"/>
      <c r="U12" s="467"/>
      <c r="V12" s="467"/>
      <c r="W12" s="467"/>
    </row>
    <row r="13" spans="1:24" s="116" customFormat="1" ht="27" customHeight="1" thickBot="1" x14ac:dyDescent="0.25">
      <c r="A13" s="451" t="s">
        <v>82</v>
      </c>
      <c r="B13" s="452"/>
      <c r="C13" s="452"/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2"/>
      <c r="T13" s="452"/>
      <c r="U13" s="452"/>
      <c r="V13" s="452"/>
      <c r="W13" s="452"/>
    </row>
    <row r="14" spans="1:24" s="116" customFormat="1" ht="31.5" customHeight="1" x14ac:dyDescent="0.2">
      <c r="A14" s="133" t="s">
        <v>84</v>
      </c>
      <c r="B14" s="241" t="s">
        <v>74</v>
      </c>
      <c r="C14" s="239">
        <v>2</v>
      </c>
      <c r="D14" s="141"/>
      <c r="E14" s="198">
        <f>F14/30</f>
        <v>3</v>
      </c>
      <c r="F14" s="139">
        <f>G14+K14</f>
        <v>90</v>
      </c>
      <c r="G14" s="139">
        <f>SUM(H14:J14)</f>
        <v>36</v>
      </c>
      <c r="H14" s="140">
        <f t="shared" ref="H14:H24" si="0">T14</f>
        <v>18</v>
      </c>
      <c r="I14" s="140">
        <f>U14</f>
        <v>0</v>
      </c>
      <c r="J14" s="140">
        <f>V14</f>
        <v>18</v>
      </c>
      <c r="K14" s="141">
        <f>W14</f>
        <v>54</v>
      </c>
      <c r="L14" s="134"/>
      <c r="M14" s="135"/>
      <c r="N14" s="140"/>
      <c r="O14" s="140"/>
      <c r="P14" s="240"/>
      <c r="Q14" s="141"/>
      <c r="R14" s="134">
        <f>S14/30</f>
        <v>3</v>
      </c>
      <c r="S14" s="135">
        <f t="shared" ref="S14:S24" si="1">SUM(T14:W14)</f>
        <v>90</v>
      </c>
      <c r="T14" s="140">
        <v>18</v>
      </c>
      <c r="U14" s="140"/>
      <c r="V14" s="140">
        <v>18</v>
      </c>
      <c r="W14" s="141">
        <v>54</v>
      </c>
    </row>
    <row r="15" spans="1:24" s="235" customFormat="1" ht="31.5" customHeight="1" x14ac:dyDescent="0.2">
      <c r="A15" s="146" t="s">
        <v>86</v>
      </c>
      <c r="B15" s="212" t="s">
        <v>19</v>
      </c>
      <c r="C15" s="147">
        <v>1</v>
      </c>
      <c r="D15" s="145"/>
      <c r="E15" s="328">
        <f t="shared" ref="E15:E24" si="2">F15/30</f>
        <v>3</v>
      </c>
      <c r="F15" s="138">
        <f t="shared" ref="F15:F24" si="3">G15+K15</f>
        <v>90</v>
      </c>
      <c r="G15" s="138">
        <f t="shared" ref="G15:G24" si="4">SUM(H15:J15)</f>
        <v>40</v>
      </c>
      <c r="H15" s="148">
        <f t="shared" si="0"/>
        <v>0</v>
      </c>
      <c r="I15" s="148">
        <f t="shared" ref="I15:I24" si="5">U15</f>
        <v>0</v>
      </c>
      <c r="J15" s="148">
        <f t="shared" ref="J15:J24" si="6">V15</f>
        <v>40</v>
      </c>
      <c r="K15" s="149">
        <f>W15</f>
        <v>50</v>
      </c>
      <c r="L15" s="144"/>
      <c r="M15" s="238"/>
      <c r="N15" s="142"/>
      <c r="O15" s="142"/>
      <c r="P15" s="143"/>
      <c r="Q15" s="145"/>
      <c r="R15" s="136">
        <f>S15/30</f>
        <v>3</v>
      </c>
      <c r="S15" s="137">
        <f t="shared" si="1"/>
        <v>90</v>
      </c>
      <c r="T15" s="148"/>
      <c r="U15" s="148"/>
      <c r="V15" s="148">
        <v>40</v>
      </c>
      <c r="W15" s="149">
        <v>50</v>
      </c>
      <c r="X15" s="116"/>
    </row>
    <row r="16" spans="1:24" s="235" customFormat="1" ht="31.5" customHeight="1" x14ac:dyDescent="0.2">
      <c r="A16" s="146" t="s">
        <v>87</v>
      </c>
      <c r="B16" s="212" t="s">
        <v>20</v>
      </c>
      <c r="C16" s="147">
        <v>1</v>
      </c>
      <c r="D16" s="145"/>
      <c r="E16" s="328">
        <f t="shared" si="2"/>
        <v>3</v>
      </c>
      <c r="F16" s="138">
        <f t="shared" si="3"/>
        <v>90</v>
      </c>
      <c r="G16" s="138">
        <f t="shared" si="4"/>
        <v>40</v>
      </c>
      <c r="H16" s="148">
        <f t="shared" si="0"/>
        <v>24</v>
      </c>
      <c r="I16" s="148">
        <f t="shared" si="5"/>
        <v>16</v>
      </c>
      <c r="J16" s="148">
        <f t="shared" si="6"/>
        <v>0</v>
      </c>
      <c r="K16" s="149">
        <f t="shared" ref="K16:K24" si="7">W16</f>
        <v>50</v>
      </c>
      <c r="L16" s="144"/>
      <c r="M16" s="238"/>
      <c r="N16" s="142"/>
      <c r="O16" s="142"/>
      <c r="P16" s="143"/>
      <c r="Q16" s="145"/>
      <c r="R16" s="136">
        <f t="shared" ref="R16:R24" si="8">S16/30</f>
        <v>3</v>
      </c>
      <c r="S16" s="137">
        <f t="shared" si="1"/>
        <v>90</v>
      </c>
      <c r="T16" s="148">
        <v>24</v>
      </c>
      <c r="U16" s="148">
        <v>16</v>
      </c>
      <c r="V16" s="148"/>
      <c r="W16" s="149">
        <v>50</v>
      </c>
      <c r="X16" s="116"/>
    </row>
    <row r="17" spans="1:24" s="235" customFormat="1" ht="31.5" customHeight="1" x14ac:dyDescent="0.2">
      <c r="A17" s="146" t="s">
        <v>88</v>
      </c>
      <c r="B17" s="212" t="s">
        <v>75</v>
      </c>
      <c r="C17" s="147">
        <v>1</v>
      </c>
      <c r="D17" s="145"/>
      <c r="E17" s="328">
        <f t="shared" si="2"/>
        <v>3</v>
      </c>
      <c r="F17" s="138">
        <f t="shared" si="3"/>
        <v>90</v>
      </c>
      <c r="G17" s="138">
        <f t="shared" si="4"/>
        <v>30</v>
      </c>
      <c r="H17" s="148">
        <f t="shared" si="0"/>
        <v>14</v>
      </c>
      <c r="I17" s="148">
        <f t="shared" si="5"/>
        <v>0</v>
      </c>
      <c r="J17" s="148">
        <f t="shared" si="6"/>
        <v>16</v>
      </c>
      <c r="K17" s="149">
        <f t="shared" si="7"/>
        <v>60</v>
      </c>
      <c r="L17" s="144"/>
      <c r="M17" s="238"/>
      <c r="N17" s="142"/>
      <c r="O17" s="142"/>
      <c r="P17" s="143"/>
      <c r="Q17" s="145"/>
      <c r="R17" s="136">
        <f t="shared" si="8"/>
        <v>3</v>
      </c>
      <c r="S17" s="137">
        <f t="shared" si="1"/>
        <v>90</v>
      </c>
      <c r="T17" s="148">
        <v>14</v>
      </c>
      <c r="U17" s="148"/>
      <c r="V17" s="148">
        <v>16</v>
      </c>
      <c r="W17" s="149">
        <v>60</v>
      </c>
      <c r="X17" s="116"/>
    </row>
    <row r="18" spans="1:24" s="235" customFormat="1" ht="31.5" customHeight="1" x14ac:dyDescent="0.2">
      <c r="A18" s="146" t="s">
        <v>89</v>
      </c>
      <c r="B18" s="212" t="s">
        <v>76</v>
      </c>
      <c r="C18" s="147">
        <v>1</v>
      </c>
      <c r="D18" s="145"/>
      <c r="E18" s="328">
        <f t="shared" si="2"/>
        <v>3</v>
      </c>
      <c r="F18" s="138">
        <f t="shared" si="3"/>
        <v>90</v>
      </c>
      <c r="G18" s="138">
        <f t="shared" si="4"/>
        <v>40</v>
      </c>
      <c r="H18" s="148">
        <f t="shared" si="0"/>
        <v>16</v>
      </c>
      <c r="I18" s="148">
        <f t="shared" si="5"/>
        <v>0</v>
      </c>
      <c r="J18" s="148">
        <f t="shared" si="6"/>
        <v>24</v>
      </c>
      <c r="K18" s="149">
        <f t="shared" si="7"/>
        <v>50</v>
      </c>
      <c r="L18" s="144"/>
      <c r="M18" s="238"/>
      <c r="N18" s="142"/>
      <c r="O18" s="142"/>
      <c r="P18" s="143"/>
      <c r="Q18" s="145"/>
      <c r="R18" s="136">
        <f t="shared" si="8"/>
        <v>3</v>
      </c>
      <c r="S18" s="137">
        <f t="shared" si="1"/>
        <v>90</v>
      </c>
      <c r="T18" s="148">
        <v>16</v>
      </c>
      <c r="U18" s="148"/>
      <c r="V18" s="148">
        <v>24</v>
      </c>
      <c r="W18" s="149">
        <v>50</v>
      </c>
      <c r="X18" s="116"/>
    </row>
    <row r="19" spans="1:24" s="235" customFormat="1" ht="31.5" customHeight="1" x14ac:dyDescent="0.2">
      <c r="A19" s="146" t="s">
        <v>90</v>
      </c>
      <c r="B19" s="212" t="s">
        <v>77</v>
      </c>
      <c r="C19" s="147">
        <v>1</v>
      </c>
      <c r="D19" s="145"/>
      <c r="E19" s="328">
        <f t="shared" si="2"/>
        <v>5</v>
      </c>
      <c r="F19" s="138">
        <f t="shared" si="3"/>
        <v>150</v>
      </c>
      <c r="G19" s="138">
        <f t="shared" si="4"/>
        <v>80</v>
      </c>
      <c r="H19" s="148">
        <f t="shared" si="0"/>
        <v>24</v>
      </c>
      <c r="I19" s="148">
        <f t="shared" si="5"/>
        <v>0</v>
      </c>
      <c r="J19" s="148">
        <f t="shared" si="6"/>
        <v>56</v>
      </c>
      <c r="K19" s="149">
        <f t="shared" si="7"/>
        <v>70</v>
      </c>
      <c r="L19" s="144"/>
      <c r="M19" s="238"/>
      <c r="N19" s="142"/>
      <c r="O19" s="142"/>
      <c r="P19" s="143"/>
      <c r="Q19" s="145"/>
      <c r="R19" s="136">
        <f t="shared" si="8"/>
        <v>5</v>
      </c>
      <c r="S19" s="137">
        <f t="shared" si="1"/>
        <v>150</v>
      </c>
      <c r="T19" s="148">
        <v>24</v>
      </c>
      <c r="U19" s="148"/>
      <c r="V19" s="148">
        <v>56</v>
      </c>
      <c r="W19" s="149">
        <v>70</v>
      </c>
      <c r="X19" s="116"/>
    </row>
    <row r="20" spans="1:24" s="235" customFormat="1" ht="39.75" customHeight="1" x14ac:dyDescent="0.2">
      <c r="A20" s="146" t="s">
        <v>91</v>
      </c>
      <c r="B20" s="212" t="s">
        <v>105</v>
      </c>
      <c r="C20" s="147">
        <v>1</v>
      </c>
      <c r="D20" s="145"/>
      <c r="E20" s="328">
        <f t="shared" si="2"/>
        <v>3</v>
      </c>
      <c r="F20" s="138">
        <f t="shared" si="3"/>
        <v>90</v>
      </c>
      <c r="G20" s="138">
        <f t="shared" si="4"/>
        <v>32</v>
      </c>
      <c r="H20" s="148">
        <f t="shared" si="0"/>
        <v>16</v>
      </c>
      <c r="I20" s="148">
        <f t="shared" si="5"/>
        <v>0</v>
      </c>
      <c r="J20" s="148">
        <f t="shared" si="6"/>
        <v>16</v>
      </c>
      <c r="K20" s="149">
        <f t="shared" si="7"/>
        <v>58</v>
      </c>
      <c r="L20" s="144"/>
      <c r="M20" s="238"/>
      <c r="N20" s="142"/>
      <c r="O20" s="142"/>
      <c r="P20" s="143"/>
      <c r="Q20" s="145"/>
      <c r="R20" s="136">
        <f t="shared" si="8"/>
        <v>3</v>
      </c>
      <c r="S20" s="137">
        <f t="shared" si="1"/>
        <v>90</v>
      </c>
      <c r="T20" s="148">
        <v>16</v>
      </c>
      <c r="U20" s="148"/>
      <c r="V20" s="148">
        <v>16</v>
      </c>
      <c r="W20" s="149">
        <v>58</v>
      </c>
      <c r="X20" s="116"/>
    </row>
    <row r="21" spans="1:24" s="235" customFormat="1" ht="31.5" customHeight="1" x14ac:dyDescent="0.2">
      <c r="A21" s="146" t="s">
        <v>92</v>
      </c>
      <c r="B21" s="212" t="s">
        <v>78</v>
      </c>
      <c r="C21" s="211">
        <v>2</v>
      </c>
      <c r="D21" s="149"/>
      <c r="E21" s="328">
        <f t="shared" si="2"/>
        <v>3</v>
      </c>
      <c r="F21" s="138">
        <f t="shared" si="3"/>
        <v>90</v>
      </c>
      <c r="G21" s="138">
        <f t="shared" si="4"/>
        <v>30</v>
      </c>
      <c r="H21" s="148">
        <f t="shared" si="0"/>
        <v>10</v>
      </c>
      <c r="I21" s="148">
        <f t="shared" si="5"/>
        <v>0</v>
      </c>
      <c r="J21" s="148">
        <f t="shared" si="6"/>
        <v>20</v>
      </c>
      <c r="K21" s="149">
        <f t="shared" si="7"/>
        <v>60</v>
      </c>
      <c r="L21" s="144"/>
      <c r="M21" s="238"/>
      <c r="N21" s="148"/>
      <c r="O21" s="148"/>
      <c r="P21" s="151"/>
      <c r="Q21" s="149"/>
      <c r="R21" s="136">
        <f t="shared" si="8"/>
        <v>3</v>
      </c>
      <c r="S21" s="137">
        <f t="shared" si="1"/>
        <v>90</v>
      </c>
      <c r="T21" s="148">
        <v>10</v>
      </c>
      <c r="U21" s="148"/>
      <c r="V21" s="148">
        <v>20</v>
      </c>
      <c r="W21" s="149">
        <v>60</v>
      </c>
      <c r="X21" s="116"/>
    </row>
    <row r="22" spans="1:24" s="116" customFormat="1" ht="31.5" customHeight="1" x14ac:dyDescent="0.2">
      <c r="A22" s="146" t="s">
        <v>93</v>
      </c>
      <c r="B22" s="212" t="s">
        <v>79</v>
      </c>
      <c r="C22" s="147">
        <v>2</v>
      </c>
      <c r="D22" s="145"/>
      <c r="E22" s="328">
        <f t="shared" si="2"/>
        <v>3</v>
      </c>
      <c r="F22" s="138">
        <f t="shared" si="3"/>
        <v>90</v>
      </c>
      <c r="G22" s="138">
        <f t="shared" si="4"/>
        <v>46</v>
      </c>
      <c r="H22" s="148">
        <f t="shared" si="0"/>
        <v>18</v>
      </c>
      <c r="I22" s="148">
        <f t="shared" si="5"/>
        <v>0</v>
      </c>
      <c r="J22" s="148">
        <f t="shared" si="6"/>
        <v>28</v>
      </c>
      <c r="K22" s="149">
        <f t="shared" si="7"/>
        <v>44</v>
      </c>
      <c r="L22" s="144"/>
      <c r="M22" s="238"/>
      <c r="N22" s="142"/>
      <c r="O22" s="142"/>
      <c r="P22" s="143"/>
      <c r="Q22" s="145"/>
      <c r="R22" s="136">
        <f t="shared" si="8"/>
        <v>3</v>
      </c>
      <c r="S22" s="137">
        <f t="shared" si="1"/>
        <v>90</v>
      </c>
      <c r="T22" s="148">
        <v>18</v>
      </c>
      <c r="U22" s="148"/>
      <c r="V22" s="148">
        <v>28</v>
      </c>
      <c r="W22" s="149">
        <v>44</v>
      </c>
    </row>
    <row r="23" spans="1:24" s="116" customFormat="1" ht="31.5" customHeight="1" x14ac:dyDescent="0.2">
      <c r="A23" s="146" t="s">
        <v>94</v>
      </c>
      <c r="B23" s="212" t="s">
        <v>80</v>
      </c>
      <c r="C23" s="150">
        <v>2</v>
      </c>
      <c r="D23" s="149"/>
      <c r="E23" s="328">
        <f t="shared" si="2"/>
        <v>7</v>
      </c>
      <c r="F23" s="138">
        <f t="shared" si="3"/>
        <v>210</v>
      </c>
      <c r="G23" s="138">
        <f t="shared" si="4"/>
        <v>108</v>
      </c>
      <c r="H23" s="148">
        <f t="shared" si="0"/>
        <v>48</v>
      </c>
      <c r="I23" s="148">
        <f t="shared" si="5"/>
        <v>0</v>
      </c>
      <c r="J23" s="148">
        <f t="shared" si="6"/>
        <v>60</v>
      </c>
      <c r="K23" s="149">
        <f t="shared" si="7"/>
        <v>102</v>
      </c>
      <c r="L23" s="144"/>
      <c r="M23" s="238"/>
      <c r="N23" s="148"/>
      <c r="O23" s="148"/>
      <c r="P23" s="151"/>
      <c r="Q23" s="149"/>
      <c r="R23" s="136">
        <f t="shared" si="8"/>
        <v>7</v>
      </c>
      <c r="S23" s="137">
        <f t="shared" si="1"/>
        <v>210</v>
      </c>
      <c r="T23" s="148">
        <v>48</v>
      </c>
      <c r="U23" s="148"/>
      <c r="V23" s="148">
        <v>60</v>
      </c>
      <c r="W23" s="149">
        <v>102</v>
      </c>
    </row>
    <row r="24" spans="1:24" s="235" customFormat="1" ht="31.5" customHeight="1" thickBot="1" x14ac:dyDescent="0.25">
      <c r="A24" s="146" t="s">
        <v>95</v>
      </c>
      <c r="B24" s="212" t="s">
        <v>65</v>
      </c>
      <c r="C24" s="150">
        <v>2</v>
      </c>
      <c r="D24" s="149"/>
      <c r="E24" s="331">
        <f t="shared" si="2"/>
        <v>3</v>
      </c>
      <c r="F24" s="332">
        <f t="shared" si="3"/>
        <v>90</v>
      </c>
      <c r="G24" s="332">
        <f t="shared" si="4"/>
        <v>30</v>
      </c>
      <c r="H24" s="343">
        <f t="shared" si="0"/>
        <v>20</v>
      </c>
      <c r="I24" s="343">
        <f t="shared" si="5"/>
        <v>0</v>
      </c>
      <c r="J24" s="343">
        <f t="shared" si="6"/>
        <v>10</v>
      </c>
      <c r="K24" s="344">
        <f t="shared" si="7"/>
        <v>60</v>
      </c>
      <c r="L24" s="144"/>
      <c r="M24" s="238"/>
      <c r="N24" s="148"/>
      <c r="O24" s="148"/>
      <c r="P24" s="151"/>
      <c r="Q24" s="149"/>
      <c r="R24" s="345">
        <f t="shared" si="8"/>
        <v>3</v>
      </c>
      <c r="S24" s="346">
        <f t="shared" si="1"/>
        <v>90</v>
      </c>
      <c r="T24" s="343">
        <v>20</v>
      </c>
      <c r="U24" s="343"/>
      <c r="V24" s="343">
        <v>10</v>
      </c>
      <c r="W24" s="344">
        <v>60</v>
      </c>
      <c r="X24" s="116"/>
    </row>
    <row r="25" spans="1:24" s="236" customFormat="1" ht="31.5" customHeight="1" thickBot="1" x14ac:dyDescent="0.25">
      <c r="A25" s="338"/>
      <c r="B25" s="314" t="s">
        <v>8</v>
      </c>
      <c r="C25" s="168">
        <v>11</v>
      </c>
      <c r="D25" s="202">
        <v>0</v>
      </c>
      <c r="E25" s="156">
        <f t="shared" ref="E25:J25" si="9">SUM(E14:E24)</f>
        <v>39</v>
      </c>
      <c r="F25" s="155">
        <f t="shared" si="9"/>
        <v>1170</v>
      </c>
      <c r="G25" s="155">
        <f t="shared" si="9"/>
        <v>512</v>
      </c>
      <c r="H25" s="155">
        <f t="shared" si="9"/>
        <v>208</v>
      </c>
      <c r="I25" s="155">
        <f t="shared" si="9"/>
        <v>16</v>
      </c>
      <c r="J25" s="155">
        <f t="shared" si="9"/>
        <v>288</v>
      </c>
      <c r="K25" s="157">
        <f t="shared" ref="K25:W25" si="10">SUM(K14:K24)</f>
        <v>658</v>
      </c>
      <c r="L25" s="154"/>
      <c r="M25" s="155"/>
      <c r="N25" s="155"/>
      <c r="O25" s="155"/>
      <c r="P25" s="155"/>
      <c r="Q25" s="157"/>
      <c r="R25" s="154">
        <f t="shared" si="10"/>
        <v>39</v>
      </c>
      <c r="S25" s="155">
        <f t="shared" si="10"/>
        <v>1170</v>
      </c>
      <c r="T25" s="155">
        <f t="shared" si="10"/>
        <v>208</v>
      </c>
      <c r="U25" s="155">
        <f t="shared" si="10"/>
        <v>16</v>
      </c>
      <c r="V25" s="155">
        <f t="shared" si="10"/>
        <v>288</v>
      </c>
      <c r="W25" s="157">
        <f t="shared" si="10"/>
        <v>658</v>
      </c>
      <c r="X25" s="158"/>
    </row>
    <row r="26" spans="1:24" s="235" customFormat="1" ht="27.75" customHeight="1" thickBot="1" x14ac:dyDescent="0.35">
      <c r="A26" s="441" t="s">
        <v>83</v>
      </c>
      <c r="B26" s="441"/>
      <c r="C26" s="441"/>
      <c r="D26" s="441"/>
      <c r="E26" s="441"/>
      <c r="F26" s="441"/>
      <c r="G26" s="441"/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116"/>
    </row>
    <row r="27" spans="1:24" s="235" customFormat="1" ht="45" customHeight="1" thickBot="1" x14ac:dyDescent="0.25">
      <c r="A27" s="159" t="s">
        <v>97</v>
      </c>
      <c r="B27" s="199" t="s">
        <v>96</v>
      </c>
      <c r="C27" s="200">
        <v>2</v>
      </c>
      <c r="D27" s="213"/>
      <c r="E27" s="164">
        <f>F27/30</f>
        <v>4.5</v>
      </c>
      <c r="F27" s="138">
        <f>G27+K27</f>
        <v>135</v>
      </c>
      <c r="G27" s="138">
        <f>SUM(H27:J27)</f>
        <v>0</v>
      </c>
      <c r="H27" s="140">
        <f>T27</f>
        <v>0</v>
      </c>
      <c r="I27" s="140">
        <f>U27</f>
        <v>0</v>
      </c>
      <c r="J27" s="140">
        <f>V27</f>
        <v>0</v>
      </c>
      <c r="K27" s="240">
        <f>W27</f>
        <v>135</v>
      </c>
      <c r="L27" s="160"/>
      <c r="M27" s="161"/>
      <c r="N27" s="162"/>
      <c r="O27" s="162"/>
      <c r="P27" s="205"/>
      <c r="Q27" s="163"/>
      <c r="R27" s="160">
        <f>S27/30</f>
        <v>4.5</v>
      </c>
      <c r="S27" s="161">
        <f>T27+U27+W27</f>
        <v>135</v>
      </c>
      <c r="T27" s="162"/>
      <c r="U27" s="162"/>
      <c r="V27" s="205"/>
      <c r="W27" s="163">
        <v>135</v>
      </c>
      <c r="X27" s="116"/>
    </row>
    <row r="28" spans="1:24" s="236" customFormat="1" ht="27.75" customHeight="1" thickBot="1" x14ac:dyDescent="0.25">
      <c r="A28" s="442" t="s">
        <v>8</v>
      </c>
      <c r="B28" s="443"/>
      <c r="C28" s="152">
        <v>1</v>
      </c>
      <c r="D28" s="202">
        <v>0</v>
      </c>
      <c r="E28" s="203">
        <f t="shared" ref="E28:W28" si="11">SUM(E27:E27)</f>
        <v>4.5</v>
      </c>
      <c r="F28" s="165">
        <f t="shared" si="11"/>
        <v>135</v>
      </c>
      <c r="G28" s="165">
        <f t="shared" si="11"/>
        <v>0</v>
      </c>
      <c r="H28" s="155">
        <f>SUM(H27)</f>
        <v>0</v>
      </c>
      <c r="I28" s="155">
        <f>SUM(I27)</f>
        <v>0</v>
      </c>
      <c r="J28" s="155">
        <f>SUM(J27)</f>
        <v>0</v>
      </c>
      <c r="K28" s="166">
        <f t="shared" si="11"/>
        <v>135</v>
      </c>
      <c r="L28" s="244"/>
      <c r="M28" s="165"/>
      <c r="N28" s="165"/>
      <c r="O28" s="165"/>
      <c r="P28" s="166"/>
      <c r="Q28" s="167"/>
      <c r="R28" s="244">
        <f t="shared" si="11"/>
        <v>4.5</v>
      </c>
      <c r="S28" s="165">
        <f t="shared" si="11"/>
        <v>135</v>
      </c>
      <c r="T28" s="165">
        <f t="shared" si="11"/>
        <v>0</v>
      </c>
      <c r="U28" s="165">
        <f t="shared" si="11"/>
        <v>0</v>
      </c>
      <c r="V28" s="166"/>
      <c r="W28" s="167">
        <f t="shared" si="11"/>
        <v>135</v>
      </c>
      <c r="X28" s="158"/>
    </row>
    <row r="29" spans="1:24" s="236" customFormat="1" ht="27.75" customHeight="1" thickBot="1" x14ac:dyDescent="0.3">
      <c r="A29" s="444" t="s">
        <v>98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4"/>
      <c r="L29" s="444"/>
      <c r="M29" s="444"/>
      <c r="N29" s="444"/>
      <c r="O29" s="444"/>
      <c r="P29" s="444"/>
      <c r="Q29" s="444"/>
      <c r="R29" s="444"/>
      <c r="S29" s="444"/>
      <c r="T29" s="444"/>
      <c r="U29" s="444"/>
      <c r="V29" s="444"/>
      <c r="W29" s="444"/>
      <c r="X29" s="158"/>
    </row>
    <row r="30" spans="1:24" s="236" customFormat="1" ht="70.5" customHeight="1" x14ac:dyDescent="0.2">
      <c r="A30" s="133" t="s">
        <v>100</v>
      </c>
      <c r="B30" s="241" t="s">
        <v>219</v>
      </c>
      <c r="C30" s="239"/>
      <c r="D30" s="141">
        <v>2</v>
      </c>
      <c r="E30" s="198">
        <f t="shared" ref="E30:E35" si="12">F30/30</f>
        <v>3</v>
      </c>
      <c r="F30" s="139">
        <f t="shared" ref="F30:F35" si="13">G30+K30</f>
        <v>90</v>
      </c>
      <c r="G30" s="139">
        <f t="shared" ref="G30:G35" si="14">SUM(H30:J30)</f>
        <v>36</v>
      </c>
      <c r="H30" s="140">
        <f t="shared" ref="H30:H35" si="15">T30</f>
        <v>18</v>
      </c>
      <c r="I30" s="140">
        <f t="shared" ref="I30:I35" si="16">U30</f>
        <v>18</v>
      </c>
      <c r="J30" s="140">
        <f t="shared" ref="J30:K35" si="17">V30</f>
        <v>0</v>
      </c>
      <c r="K30" s="141">
        <f t="shared" si="17"/>
        <v>54</v>
      </c>
      <c r="L30" s="134"/>
      <c r="M30" s="135"/>
      <c r="N30" s="140"/>
      <c r="O30" s="140"/>
      <c r="P30" s="240"/>
      <c r="Q30" s="141"/>
      <c r="R30" s="134">
        <f t="shared" ref="R30:R35" si="18">S30/30</f>
        <v>3</v>
      </c>
      <c r="S30" s="135">
        <f t="shared" ref="S30:S35" si="19">SUM(T30:W30)</f>
        <v>90</v>
      </c>
      <c r="T30" s="140">
        <v>18</v>
      </c>
      <c r="U30" s="140">
        <v>18</v>
      </c>
      <c r="V30" s="240"/>
      <c r="W30" s="141">
        <v>54</v>
      </c>
      <c r="X30" s="158"/>
    </row>
    <row r="31" spans="1:24" s="236" customFormat="1" ht="45" customHeight="1" x14ac:dyDescent="0.2">
      <c r="A31" s="146" t="s">
        <v>101</v>
      </c>
      <c r="B31" s="212" t="s">
        <v>220</v>
      </c>
      <c r="C31" s="147"/>
      <c r="D31" s="145">
        <v>1</v>
      </c>
      <c r="E31" s="328">
        <f t="shared" si="12"/>
        <v>1.5</v>
      </c>
      <c r="F31" s="138">
        <f t="shared" si="13"/>
        <v>45</v>
      </c>
      <c r="G31" s="138">
        <f t="shared" si="14"/>
        <v>20</v>
      </c>
      <c r="H31" s="148">
        <f t="shared" si="15"/>
        <v>6</v>
      </c>
      <c r="I31" s="148">
        <f t="shared" si="16"/>
        <v>0</v>
      </c>
      <c r="J31" s="148">
        <f t="shared" si="17"/>
        <v>14</v>
      </c>
      <c r="K31" s="149">
        <f t="shared" si="17"/>
        <v>25</v>
      </c>
      <c r="L31" s="144"/>
      <c r="M31" s="238"/>
      <c r="N31" s="142"/>
      <c r="O31" s="142"/>
      <c r="P31" s="143"/>
      <c r="Q31" s="145"/>
      <c r="R31" s="144">
        <f t="shared" si="18"/>
        <v>1.5</v>
      </c>
      <c r="S31" s="238">
        <f t="shared" si="19"/>
        <v>45</v>
      </c>
      <c r="T31" s="142">
        <v>6</v>
      </c>
      <c r="U31" s="142"/>
      <c r="V31" s="143">
        <v>14</v>
      </c>
      <c r="W31" s="145">
        <v>25</v>
      </c>
      <c r="X31" s="158"/>
    </row>
    <row r="32" spans="1:24" s="236" customFormat="1" ht="107.25" customHeight="1" x14ac:dyDescent="0.2">
      <c r="A32" s="146" t="s">
        <v>102</v>
      </c>
      <c r="B32" s="212" t="s">
        <v>221</v>
      </c>
      <c r="C32" s="147"/>
      <c r="D32" s="145">
        <v>1</v>
      </c>
      <c r="E32" s="328">
        <f t="shared" si="12"/>
        <v>1.5</v>
      </c>
      <c r="F32" s="138">
        <f t="shared" si="13"/>
        <v>45</v>
      </c>
      <c r="G32" s="138">
        <f t="shared" si="14"/>
        <v>22</v>
      </c>
      <c r="H32" s="148">
        <f t="shared" si="15"/>
        <v>12</v>
      </c>
      <c r="I32" s="148">
        <f t="shared" si="16"/>
        <v>0</v>
      </c>
      <c r="J32" s="148">
        <f t="shared" si="17"/>
        <v>10</v>
      </c>
      <c r="K32" s="149">
        <f t="shared" si="17"/>
        <v>23</v>
      </c>
      <c r="L32" s="144"/>
      <c r="M32" s="238"/>
      <c r="N32" s="142"/>
      <c r="O32" s="142"/>
      <c r="P32" s="143"/>
      <c r="Q32" s="145"/>
      <c r="R32" s="144">
        <f t="shared" si="18"/>
        <v>1.5</v>
      </c>
      <c r="S32" s="238">
        <f t="shared" si="19"/>
        <v>45</v>
      </c>
      <c r="T32" s="142">
        <v>12</v>
      </c>
      <c r="U32" s="142"/>
      <c r="V32" s="143">
        <v>10</v>
      </c>
      <c r="W32" s="145">
        <v>23</v>
      </c>
      <c r="X32" s="158"/>
    </row>
    <row r="33" spans="1:24" s="236" customFormat="1" ht="47.25" customHeight="1" x14ac:dyDescent="0.2">
      <c r="A33" s="146" t="s">
        <v>103</v>
      </c>
      <c r="B33" s="212" t="s">
        <v>222</v>
      </c>
      <c r="C33" s="147"/>
      <c r="D33" s="145">
        <v>2</v>
      </c>
      <c r="E33" s="328">
        <f t="shared" si="12"/>
        <v>1.5</v>
      </c>
      <c r="F33" s="138">
        <f t="shared" si="13"/>
        <v>45</v>
      </c>
      <c r="G33" s="138">
        <f t="shared" si="14"/>
        <v>28</v>
      </c>
      <c r="H33" s="148">
        <f t="shared" si="15"/>
        <v>12</v>
      </c>
      <c r="I33" s="148">
        <f t="shared" si="16"/>
        <v>0</v>
      </c>
      <c r="J33" s="148">
        <f t="shared" si="17"/>
        <v>16</v>
      </c>
      <c r="K33" s="149">
        <f t="shared" si="17"/>
        <v>17</v>
      </c>
      <c r="L33" s="144"/>
      <c r="M33" s="238"/>
      <c r="N33" s="142"/>
      <c r="O33" s="142"/>
      <c r="P33" s="143"/>
      <c r="Q33" s="145"/>
      <c r="R33" s="144">
        <f t="shared" si="18"/>
        <v>1.5</v>
      </c>
      <c r="S33" s="238">
        <f t="shared" si="19"/>
        <v>45</v>
      </c>
      <c r="T33" s="142">
        <v>12</v>
      </c>
      <c r="U33" s="142"/>
      <c r="V33" s="143">
        <v>16</v>
      </c>
      <c r="W33" s="145">
        <v>17</v>
      </c>
      <c r="X33" s="158"/>
    </row>
    <row r="34" spans="1:24" s="236" customFormat="1" ht="60.75" customHeight="1" x14ac:dyDescent="0.2">
      <c r="A34" s="146" t="s">
        <v>104</v>
      </c>
      <c r="B34" s="212" t="s">
        <v>99</v>
      </c>
      <c r="C34" s="147"/>
      <c r="D34" s="145">
        <v>2</v>
      </c>
      <c r="E34" s="328">
        <f t="shared" si="12"/>
        <v>1.5</v>
      </c>
      <c r="F34" s="138">
        <f t="shared" si="13"/>
        <v>45</v>
      </c>
      <c r="G34" s="138">
        <f t="shared" si="14"/>
        <v>28</v>
      </c>
      <c r="H34" s="148">
        <f t="shared" si="15"/>
        <v>12</v>
      </c>
      <c r="I34" s="148">
        <f t="shared" si="16"/>
        <v>0</v>
      </c>
      <c r="J34" s="148">
        <f t="shared" si="17"/>
        <v>16</v>
      </c>
      <c r="K34" s="149">
        <f t="shared" si="17"/>
        <v>17</v>
      </c>
      <c r="L34" s="144"/>
      <c r="M34" s="238"/>
      <c r="N34" s="142"/>
      <c r="O34" s="142"/>
      <c r="P34" s="143"/>
      <c r="Q34" s="145"/>
      <c r="R34" s="144">
        <f t="shared" si="18"/>
        <v>1.5</v>
      </c>
      <c r="S34" s="238">
        <f t="shared" si="19"/>
        <v>45</v>
      </c>
      <c r="T34" s="142">
        <v>12</v>
      </c>
      <c r="U34" s="142"/>
      <c r="V34" s="143">
        <v>16</v>
      </c>
      <c r="W34" s="145">
        <v>17</v>
      </c>
      <c r="X34" s="158"/>
    </row>
    <row r="35" spans="1:24" s="236" customFormat="1" ht="63.75" customHeight="1" thickBot="1" x14ac:dyDescent="0.25">
      <c r="A35" s="339" t="s">
        <v>223</v>
      </c>
      <c r="B35" s="340" t="s">
        <v>224</v>
      </c>
      <c r="C35" s="147"/>
      <c r="D35" s="341">
        <v>2</v>
      </c>
      <c r="E35" s="331">
        <f t="shared" si="12"/>
        <v>6</v>
      </c>
      <c r="F35" s="332">
        <f t="shared" si="13"/>
        <v>180</v>
      </c>
      <c r="G35" s="332">
        <f t="shared" si="14"/>
        <v>102</v>
      </c>
      <c r="H35" s="343">
        <f t="shared" si="15"/>
        <v>34</v>
      </c>
      <c r="I35" s="343">
        <f t="shared" si="16"/>
        <v>0</v>
      </c>
      <c r="J35" s="343">
        <f t="shared" si="17"/>
        <v>68</v>
      </c>
      <c r="K35" s="344">
        <f t="shared" si="17"/>
        <v>78</v>
      </c>
      <c r="L35" s="136"/>
      <c r="M35" s="137"/>
      <c r="N35" s="142"/>
      <c r="O35" s="142"/>
      <c r="P35" s="143"/>
      <c r="Q35" s="145"/>
      <c r="R35" s="136">
        <f t="shared" si="18"/>
        <v>6</v>
      </c>
      <c r="S35" s="137">
        <f t="shared" si="19"/>
        <v>180</v>
      </c>
      <c r="T35" s="342">
        <v>34</v>
      </c>
      <c r="U35" s="342"/>
      <c r="V35" s="129">
        <v>68</v>
      </c>
      <c r="W35" s="341">
        <v>78</v>
      </c>
      <c r="X35" s="158"/>
    </row>
    <row r="36" spans="1:24" s="236" customFormat="1" ht="31.5" customHeight="1" thickBot="1" x14ac:dyDescent="0.25">
      <c r="A36" s="173"/>
      <c r="B36" s="153" t="s">
        <v>8</v>
      </c>
      <c r="C36" s="168">
        <v>0</v>
      </c>
      <c r="D36" s="242">
        <v>6</v>
      </c>
      <c r="E36" s="156">
        <f t="shared" ref="E36:W36" si="20">SUM(E30:E35)</f>
        <v>15</v>
      </c>
      <c r="F36" s="155">
        <f t="shared" si="20"/>
        <v>450</v>
      </c>
      <c r="G36" s="155">
        <f t="shared" si="20"/>
        <v>236</v>
      </c>
      <c r="H36" s="155">
        <f t="shared" si="20"/>
        <v>94</v>
      </c>
      <c r="I36" s="155">
        <f t="shared" si="20"/>
        <v>18</v>
      </c>
      <c r="J36" s="155">
        <f t="shared" si="20"/>
        <v>124</v>
      </c>
      <c r="K36" s="155">
        <f t="shared" si="20"/>
        <v>214</v>
      </c>
      <c r="L36" s="156"/>
      <c r="M36" s="155"/>
      <c r="N36" s="155"/>
      <c r="O36" s="155"/>
      <c r="P36" s="155"/>
      <c r="Q36" s="155"/>
      <c r="R36" s="156">
        <f t="shared" si="20"/>
        <v>15</v>
      </c>
      <c r="S36" s="155">
        <f t="shared" si="20"/>
        <v>450</v>
      </c>
      <c r="T36" s="155">
        <f t="shared" si="20"/>
        <v>94</v>
      </c>
      <c r="U36" s="155">
        <f t="shared" si="20"/>
        <v>18</v>
      </c>
      <c r="V36" s="155">
        <f t="shared" si="20"/>
        <v>124</v>
      </c>
      <c r="W36" s="155">
        <f t="shared" si="20"/>
        <v>214</v>
      </c>
      <c r="X36" s="158"/>
    </row>
    <row r="37" spans="1:24" s="236" customFormat="1" ht="27.75" customHeight="1" thickBot="1" x14ac:dyDescent="0.35">
      <c r="A37" s="445" t="s">
        <v>166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5"/>
      <c r="T37" s="445"/>
      <c r="U37" s="445"/>
      <c r="V37" s="445"/>
      <c r="W37" s="445"/>
      <c r="X37" s="158"/>
    </row>
    <row r="38" spans="1:24" s="236" customFormat="1" ht="30" customHeight="1" thickBot="1" x14ac:dyDescent="0.25">
      <c r="A38" s="168"/>
      <c r="B38" s="204" t="s">
        <v>106</v>
      </c>
      <c r="C38" s="169">
        <v>2</v>
      </c>
      <c r="D38" s="207"/>
      <c r="E38" s="164">
        <f>F38/30</f>
        <v>1.5</v>
      </c>
      <c r="F38" s="201">
        <f>G38+K38</f>
        <v>45</v>
      </c>
      <c r="G38" s="201">
        <v>0</v>
      </c>
      <c r="H38" s="162">
        <f>T38</f>
        <v>0</v>
      </c>
      <c r="I38" s="162">
        <f>U38</f>
        <v>0</v>
      </c>
      <c r="J38" s="162">
        <f>V38</f>
        <v>0</v>
      </c>
      <c r="K38" s="205">
        <f>W38</f>
        <v>45</v>
      </c>
      <c r="L38" s="160"/>
      <c r="M38" s="161"/>
      <c r="N38" s="162"/>
      <c r="O38" s="162"/>
      <c r="P38" s="205"/>
      <c r="Q38" s="163"/>
      <c r="R38" s="160">
        <f>S38/30</f>
        <v>1.5</v>
      </c>
      <c r="S38" s="161">
        <f>T38+U38+W38</f>
        <v>45</v>
      </c>
      <c r="T38" s="162"/>
      <c r="U38" s="162"/>
      <c r="V38" s="205"/>
      <c r="W38" s="163">
        <v>45</v>
      </c>
      <c r="X38" s="158"/>
    </row>
    <row r="39" spans="1:24" s="236" customFormat="1" ht="19.5" thickBot="1" x14ac:dyDescent="0.25">
      <c r="A39" s="210"/>
      <c r="B39" s="174"/>
      <c r="C39" s="170"/>
      <c r="D39" s="171"/>
      <c r="E39" s="170"/>
      <c r="F39" s="170"/>
      <c r="G39" s="170"/>
      <c r="H39" s="170"/>
      <c r="I39" s="170"/>
      <c r="J39" s="170"/>
      <c r="K39" s="172"/>
      <c r="L39" s="172"/>
      <c r="M39" s="172"/>
      <c r="N39" s="172"/>
      <c r="O39" s="172"/>
      <c r="P39" s="172"/>
      <c r="Q39" s="172"/>
      <c r="R39" s="172"/>
      <c r="S39" s="172"/>
      <c r="T39" s="172"/>
      <c r="U39" s="172"/>
      <c r="V39" s="172"/>
      <c r="W39" s="172"/>
      <c r="X39" s="158"/>
    </row>
    <row r="40" spans="1:24" s="235" customFormat="1" ht="39.75" customHeight="1" thickBot="1" x14ac:dyDescent="0.25">
      <c r="A40" s="446" t="s">
        <v>119</v>
      </c>
      <c r="B40" s="447"/>
      <c r="C40" s="447"/>
      <c r="D40" s="447"/>
      <c r="E40" s="175">
        <f t="shared" ref="E40:K40" si="21">E25+E28+E36+E38</f>
        <v>60</v>
      </c>
      <c r="F40" s="206">
        <f t="shared" si="21"/>
        <v>1800</v>
      </c>
      <c r="G40" s="206">
        <f t="shared" si="21"/>
        <v>748</v>
      </c>
      <c r="H40" s="206">
        <f t="shared" si="21"/>
        <v>302</v>
      </c>
      <c r="I40" s="206">
        <f t="shared" si="21"/>
        <v>34</v>
      </c>
      <c r="J40" s="206">
        <f t="shared" si="21"/>
        <v>412</v>
      </c>
      <c r="K40" s="206">
        <f t="shared" si="21"/>
        <v>1052</v>
      </c>
      <c r="L40" s="175"/>
      <c r="M40" s="206"/>
      <c r="N40" s="206"/>
      <c r="O40" s="206"/>
      <c r="P40" s="206"/>
      <c r="Q40" s="206"/>
      <c r="R40" s="175">
        <f t="shared" ref="R40:W40" si="22">R25+R28+R36+R38</f>
        <v>60</v>
      </c>
      <c r="S40" s="206">
        <f t="shared" si="22"/>
        <v>1800</v>
      </c>
      <c r="T40" s="206">
        <f t="shared" si="22"/>
        <v>302</v>
      </c>
      <c r="U40" s="206">
        <f t="shared" si="22"/>
        <v>34</v>
      </c>
      <c r="V40" s="206">
        <f t="shared" si="22"/>
        <v>412</v>
      </c>
      <c r="W40" s="317">
        <f t="shared" si="22"/>
        <v>1052</v>
      </c>
      <c r="X40" s="116"/>
    </row>
    <row r="41" spans="1:24" s="235" customFormat="1" ht="18.75" hidden="1" x14ac:dyDescent="0.2">
      <c r="A41" s="176"/>
      <c r="B41" s="177"/>
      <c r="C41" s="177"/>
      <c r="D41" s="177"/>
      <c r="E41" s="177"/>
      <c r="F41" s="177"/>
      <c r="G41" s="178"/>
      <c r="H41" s="178"/>
      <c r="I41" s="178"/>
      <c r="J41" s="178"/>
      <c r="K41" s="179"/>
      <c r="L41" s="179"/>
      <c r="M41" s="179"/>
      <c r="N41" s="179"/>
      <c r="O41" s="179"/>
      <c r="P41" s="179"/>
      <c r="Q41" s="180"/>
      <c r="R41" s="179"/>
      <c r="S41" s="179"/>
      <c r="T41" s="179"/>
      <c r="U41" s="179"/>
      <c r="V41" s="179"/>
      <c r="W41" s="180"/>
      <c r="X41" s="116"/>
    </row>
    <row r="42" spans="1:24" s="235" customFormat="1" ht="18.75" hidden="1" x14ac:dyDescent="0.2">
      <c r="A42" s="181"/>
      <c r="B42" s="182"/>
      <c r="C42" s="182"/>
      <c r="D42" s="182"/>
      <c r="E42" s="182"/>
      <c r="F42" s="182"/>
      <c r="G42" s="183"/>
      <c r="H42" s="183"/>
      <c r="I42" s="183"/>
      <c r="J42" s="183"/>
      <c r="K42" s="185"/>
      <c r="L42" s="185"/>
      <c r="M42" s="185"/>
      <c r="N42" s="185"/>
      <c r="O42" s="185"/>
      <c r="P42" s="185"/>
      <c r="Q42" s="186"/>
      <c r="R42" s="185"/>
      <c r="S42" s="185"/>
      <c r="T42" s="185"/>
      <c r="U42" s="185"/>
      <c r="V42" s="185"/>
      <c r="W42" s="186"/>
      <c r="X42" s="116"/>
    </row>
    <row r="43" spans="1:24" s="235" customFormat="1" ht="18.75" hidden="1" x14ac:dyDescent="0.2">
      <c r="A43" s="438" t="s">
        <v>6</v>
      </c>
      <c r="B43" s="439"/>
      <c r="C43" s="440"/>
      <c r="D43" s="439"/>
      <c r="E43" s="184"/>
      <c r="F43" s="184"/>
      <c r="G43" s="183"/>
      <c r="H43" s="183"/>
      <c r="I43" s="183"/>
      <c r="J43" s="183"/>
      <c r="K43" s="185"/>
      <c r="L43" s="185"/>
      <c r="M43" s="185"/>
      <c r="N43" s="185"/>
      <c r="O43" s="185"/>
      <c r="P43" s="185"/>
      <c r="Q43" s="186"/>
      <c r="R43" s="185"/>
      <c r="S43" s="185"/>
      <c r="T43" s="185"/>
      <c r="U43" s="185"/>
      <c r="V43" s="185"/>
      <c r="W43" s="186"/>
      <c r="X43" s="116"/>
    </row>
    <row r="44" spans="1:24" s="235" customFormat="1" ht="18.75" hidden="1" x14ac:dyDescent="0.2">
      <c r="A44" s="187"/>
      <c r="B44" s="208"/>
      <c r="C44" s="209"/>
      <c r="D44" s="208"/>
      <c r="E44" s="184"/>
      <c r="F44" s="184"/>
      <c r="G44" s="183"/>
      <c r="H44" s="183"/>
      <c r="I44" s="183"/>
      <c r="J44" s="183"/>
      <c r="K44" s="185"/>
      <c r="L44" s="185"/>
      <c r="M44" s="185"/>
      <c r="N44" s="185"/>
      <c r="O44" s="185"/>
      <c r="P44" s="185"/>
      <c r="Q44" s="186"/>
      <c r="R44" s="185"/>
      <c r="S44" s="185"/>
      <c r="T44" s="185"/>
      <c r="U44" s="185"/>
      <c r="V44" s="185"/>
      <c r="W44" s="186"/>
      <c r="X44" s="116"/>
    </row>
    <row r="45" spans="1:24" s="235" customFormat="1" ht="18.75" hidden="1" x14ac:dyDescent="0.2">
      <c r="A45" s="438" t="s">
        <v>1</v>
      </c>
      <c r="B45" s="439"/>
      <c r="C45" s="440"/>
      <c r="D45" s="439"/>
      <c r="E45" s="184"/>
      <c r="F45" s="184"/>
      <c r="G45" s="183"/>
      <c r="H45" s="183"/>
      <c r="I45" s="183"/>
      <c r="J45" s="183"/>
      <c r="K45" s="185"/>
      <c r="L45" s="185"/>
      <c r="M45" s="185"/>
      <c r="N45" s="185"/>
      <c r="O45" s="185"/>
      <c r="P45" s="185"/>
      <c r="Q45" s="186"/>
      <c r="R45" s="185"/>
      <c r="S45" s="185"/>
      <c r="T45" s="185"/>
      <c r="U45" s="185"/>
      <c r="V45" s="185"/>
      <c r="W45" s="186"/>
      <c r="X45" s="116"/>
    </row>
    <row r="46" spans="1:24" s="235" customFormat="1" ht="18.75" hidden="1" x14ac:dyDescent="0.2">
      <c r="A46" s="438" t="s">
        <v>5</v>
      </c>
      <c r="B46" s="439"/>
      <c r="C46" s="440"/>
      <c r="D46" s="439"/>
      <c r="E46" s="183"/>
      <c r="F46" s="183"/>
      <c r="G46" s="188"/>
      <c r="H46" s="188"/>
      <c r="I46" s="188"/>
      <c r="J46" s="188"/>
      <c r="K46" s="189"/>
      <c r="L46" s="189"/>
      <c r="M46" s="189"/>
      <c r="N46" s="189"/>
      <c r="O46" s="189"/>
      <c r="P46" s="189"/>
      <c r="Q46" s="190"/>
      <c r="R46" s="189"/>
      <c r="S46" s="189"/>
      <c r="T46" s="189"/>
      <c r="U46" s="189"/>
      <c r="V46" s="189"/>
      <c r="W46" s="190"/>
      <c r="X46" s="116"/>
    </row>
    <row r="47" spans="1:24" s="235" customFormat="1" ht="18" hidden="1" x14ac:dyDescent="0.2">
      <c r="A47" s="191"/>
      <c r="B47" s="116"/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</row>
    <row r="48" spans="1:24" s="235" customFormat="1" ht="18" hidden="1" x14ac:dyDescent="0.2">
      <c r="A48" s="191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</row>
    <row r="49" spans="1:24" s="235" customFormat="1" ht="23.25" hidden="1" x14ac:dyDescent="0.2">
      <c r="A49" s="191"/>
      <c r="B49" s="192" t="s">
        <v>2</v>
      </c>
      <c r="C49" s="193"/>
      <c r="D49" s="193"/>
      <c r="E49" s="193"/>
      <c r="F49" s="193"/>
      <c r="G49" s="193"/>
      <c r="H49" s="193"/>
      <c r="I49" s="193"/>
      <c r="J49" s="193"/>
      <c r="K49" s="194" t="s">
        <v>9</v>
      </c>
      <c r="L49" s="194"/>
      <c r="M49" s="194"/>
      <c r="N49" s="193"/>
      <c r="O49" s="193"/>
      <c r="P49" s="193"/>
      <c r="Q49" s="193"/>
      <c r="R49" s="194"/>
      <c r="S49" s="194"/>
      <c r="T49" s="193"/>
      <c r="U49" s="193"/>
      <c r="V49" s="193"/>
      <c r="W49" s="193"/>
      <c r="X49" s="116"/>
    </row>
    <row r="50" spans="1:24" s="235" customFormat="1" ht="27.75" customHeight="1" thickBot="1" x14ac:dyDescent="0.35">
      <c r="A50" s="432" t="s">
        <v>167</v>
      </c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116"/>
    </row>
    <row r="51" spans="1:24" s="116" customFormat="1" ht="18.75" x14ac:dyDescent="0.3">
      <c r="A51" s="147" t="s">
        <v>169</v>
      </c>
      <c r="B51" s="318" t="s">
        <v>122</v>
      </c>
      <c r="C51" s="319"/>
      <c r="D51" s="320"/>
      <c r="E51" s="198">
        <f t="shared" ref="E51:E84" si="23">F51/30</f>
        <v>1.5</v>
      </c>
      <c r="F51" s="139">
        <f t="shared" ref="F51:F84" si="24">G51+K51</f>
        <v>45</v>
      </c>
      <c r="G51" s="139">
        <f t="shared" ref="G51:G84" si="25">SUM(H51:J51)</f>
        <v>32</v>
      </c>
      <c r="H51" s="315">
        <f t="shared" ref="H51:H84" si="26">N51</f>
        <v>2</v>
      </c>
      <c r="I51" s="315">
        <f t="shared" ref="I51:I84" si="27">O51</f>
        <v>0</v>
      </c>
      <c r="J51" s="315">
        <f t="shared" ref="J51:J84" si="28">P51</f>
        <v>30</v>
      </c>
      <c r="K51" s="316">
        <f t="shared" ref="K51:K84" si="29">Q51</f>
        <v>13</v>
      </c>
      <c r="L51" s="274">
        <v>1.5</v>
      </c>
      <c r="M51" s="251">
        <f t="shared" ref="M51:M84" si="30">SUM(N51:Q51)</f>
        <v>45</v>
      </c>
      <c r="N51" s="251">
        <v>2</v>
      </c>
      <c r="O51" s="251"/>
      <c r="P51" s="251">
        <v>30</v>
      </c>
      <c r="Q51" s="249">
        <v>13</v>
      </c>
      <c r="R51" s="319"/>
      <c r="S51" s="321"/>
      <c r="T51" s="322"/>
      <c r="U51" s="322"/>
      <c r="V51" s="322"/>
      <c r="W51" s="323"/>
    </row>
    <row r="52" spans="1:24" s="116" customFormat="1" ht="18.75" x14ac:dyDescent="0.3">
      <c r="A52" s="150" t="s">
        <v>170</v>
      </c>
      <c r="B52" s="286" t="s">
        <v>127</v>
      </c>
      <c r="C52" s="254"/>
      <c r="D52" s="296"/>
      <c r="E52" s="328">
        <f t="shared" si="23"/>
        <v>2.5</v>
      </c>
      <c r="F52" s="138">
        <f t="shared" si="24"/>
        <v>75</v>
      </c>
      <c r="G52" s="138">
        <f t="shared" si="25"/>
        <v>48</v>
      </c>
      <c r="H52" s="329">
        <f t="shared" si="26"/>
        <v>0</v>
      </c>
      <c r="I52" s="329">
        <f t="shared" si="27"/>
        <v>0</v>
      </c>
      <c r="J52" s="329">
        <f t="shared" si="28"/>
        <v>48</v>
      </c>
      <c r="K52" s="330">
        <f t="shared" si="29"/>
        <v>27</v>
      </c>
      <c r="L52" s="276">
        <v>2.5</v>
      </c>
      <c r="M52" s="248">
        <f t="shared" si="30"/>
        <v>75</v>
      </c>
      <c r="N52" s="248"/>
      <c r="O52" s="248"/>
      <c r="P52" s="248">
        <v>48</v>
      </c>
      <c r="Q52" s="250">
        <v>27</v>
      </c>
      <c r="R52" s="254"/>
      <c r="S52" s="255"/>
      <c r="T52" s="256"/>
      <c r="U52" s="256"/>
      <c r="V52" s="256"/>
      <c r="W52" s="257"/>
    </row>
    <row r="53" spans="1:24" s="116" customFormat="1" ht="18" x14ac:dyDescent="0.25">
      <c r="A53" s="150" t="s">
        <v>171</v>
      </c>
      <c r="B53" s="286" t="s">
        <v>129</v>
      </c>
      <c r="C53" s="260"/>
      <c r="D53" s="300"/>
      <c r="E53" s="328">
        <f t="shared" si="23"/>
        <v>4</v>
      </c>
      <c r="F53" s="138">
        <f t="shared" si="24"/>
        <v>120</v>
      </c>
      <c r="G53" s="138">
        <f t="shared" si="25"/>
        <v>84</v>
      </c>
      <c r="H53" s="329">
        <f t="shared" si="26"/>
        <v>24</v>
      </c>
      <c r="I53" s="329">
        <f t="shared" si="27"/>
        <v>0</v>
      </c>
      <c r="J53" s="329">
        <f t="shared" si="28"/>
        <v>60</v>
      </c>
      <c r="K53" s="330">
        <f t="shared" si="29"/>
        <v>36</v>
      </c>
      <c r="L53" s="276">
        <v>4</v>
      </c>
      <c r="M53" s="248">
        <f t="shared" si="30"/>
        <v>120</v>
      </c>
      <c r="N53" s="248">
        <v>24</v>
      </c>
      <c r="O53" s="248"/>
      <c r="P53" s="248">
        <v>60</v>
      </c>
      <c r="Q53" s="250">
        <v>36</v>
      </c>
      <c r="R53" s="260"/>
      <c r="S53" s="261"/>
      <c r="T53" s="262"/>
      <c r="U53" s="262"/>
      <c r="V53" s="262"/>
      <c r="W53" s="263"/>
    </row>
    <row r="54" spans="1:24" s="116" customFormat="1" ht="18" x14ac:dyDescent="0.25">
      <c r="A54" s="150" t="s">
        <v>172</v>
      </c>
      <c r="B54" s="286" t="s">
        <v>130</v>
      </c>
      <c r="C54" s="260"/>
      <c r="D54" s="300"/>
      <c r="E54" s="328">
        <f t="shared" si="23"/>
        <v>4</v>
      </c>
      <c r="F54" s="138">
        <f t="shared" si="24"/>
        <v>120</v>
      </c>
      <c r="G54" s="138">
        <f t="shared" si="25"/>
        <v>84</v>
      </c>
      <c r="H54" s="329">
        <f t="shared" si="26"/>
        <v>24</v>
      </c>
      <c r="I54" s="329">
        <f t="shared" si="27"/>
        <v>0</v>
      </c>
      <c r="J54" s="329">
        <f t="shared" si="28"/>
        <v>60</v>
      </c>
      <c r="K54" s="330">
        <f t="shared" si="29"/>
        <v>36</v>
      </c>
      <c r="L54" s="276">
        <v>4</v>
      </c>
      <c r="M54" s="248">
        <f t="shared" si="30"/>
        <v>120</v>
      </c>
      <c r="N54" s="248">
        <v>24</v>
      </c>
      <c r="O54" s="248"/>
      <c r="P54" s="248">
        <v>60</v>
      </c>
      <c r="Q54" s="250">
        <v>36</v>
      </c>
      <c r="R54" s="260"/>
      <c r="S54" s="261"/>
      <c r="T54" s="262"/>
      <c r="U54" s="262"/>
      <c r="V54" s="262"/>
      <c r="W54" s="263"/>
    </row>
    <row r="55" spans="1:24" ht="18" x14ac:dyDescent="0.25">
      <c r="A55" s="150" t="s">
        <v>173</v>
      </c>
      <c r="B55" s="286" t="s">
        <v>131</v>
      </c>
      <c r="C55" s="264"/>
      <c r="D55" s="293"/>
      <c r="E55" s="328">
        <f t="shared" si="23"/>
        <v>4.5</v>
      </c>
      <c r="F55" s="138">
        <f t="shared" si="24"/>
        <v>135</v>
      </c>
      <c r="G55" s="138">
        <f t="shared" si="25"/>
        <v>103</v>
      </c>
      <c r="H55" s="329">
        <f t="shared" si="26"/>
        <v>49</v>
      </c>
      <c r="I55" s="329">
        <f t="shared" si="27"/>
        <v>0</v>
      </c>
      <c r="J55" s="329">
        <f t="shared" si="28"/>
        <v>54</v>
      </c>
      <c r="K55" s="330">
        <f t="shared" si="29"/>
        <v>32</v>
      </c>
      <c r="L55" s="276">
        <v>4.5</v>
      </c>
      <c r="M55" s="248">
        <f t="shared" si="30"/>
        <v>135</v>
      </c>
      <c r="N55" s="248">
        <v>49</v>
      </c>
      <c r="O55" s="248"/>
      <c r="P55" s="248">
        <v>54</v>
      </c>
      <c r="Q55" s="250">
        <v>32</v>
      </c>
      <c r="R55" s="264"/>
      <c r="S55" s="265"/>
      <c r="T55" s="266"/>
      <c r="U55" s="266"/>
      <c r="V55" s="266"/>
      <c r="W55" s="267"/>
    </row>
    <row r="56" spans="1:24" ht="18" x14ac:dyDescent="0.25">
      <c r="A56" s="150" t="s">
        <v>175</v>
      </c>
      <c r="B56" s="286" t="s">
        <v>132</v>
      </c>
      <c r="C56" s="264"/>
      <c r="D56" s="293"/>
      <c r="E56" s="328">
        <f t="shared" si="23"/>
        <v>4</v>
      </c>
      <c r="F56" s="138">
        <f t="shared" si="24"/>
        <v>120</v>
      </c>
      <c r="G56" s="138">
        <f t="shared" si="25"/>
        <v>84</v>
      </c>
      <c r="H56" s="329">
        <f t="shared" si="26"/>
        <v>24</v>
      </c>
      <c r="I56" s="329">
        <f t="shared" si="27"/>
        <v>0</v>
      </c>
      <c r="J56" s="329">
        <f t="shared" si="28"/>
        <v>60</v>
      </c>
      <c r="K56" s="330">
        <f t="shared" si="29"/>
        <v>36</v>
      </c>
      <c r="L56" s="276">
        <v>4</v>
      </c>
      <c r="M56" s="248">
        <f t="shared" si="30"/>
        <v>120</v>
      </c>
      <c r="N56" s="248">
        <v>24</v>
      </c>
      <c r="O56" s="248"/>
      <c r="P56" s="248">
        <v>60</v>
      </c>
      <c r="Q56" s="250">
        <v>36</v>
      </c>
      <c r="R56" s="264"/>
      <c r="S56" s="265"/>
      <c r="T56" s="266"/>
      <c r="U56" s="266"/>
      <c r="V56" s="266"/>
      <c r="W56" s="267"/>
    </row>
    <row r="57" spans="1:24" ht="18" x14ac:dyDescent="0.25">
      <c r="A57" s="150" t="s">
        <v>176</v>
      </c>
      <c r="B57" s="286" t="s">
        <v>134</v>
      </c>
      <c r="C57" s="264"/>
      <c r="D57" s="293"/>
      <c r="E57" s="328">
        <f t="shared" si="23"/>
        <v>3</v>
      </c>
      <c r="F57" s="138">
        <f t="shared" si="24"/>
        <v>90</v>
      </c>
      <c r="G57" s="138">
        <f t="shared" si="25"/>
        <v>66</v>
      </c>
      <c r="H57" s="329">
        <f t="shared" si="26"/>
        <v>26</v>
      </c>
      <c r="I57" s="329">
        <f t="shared" si="27"/>
        <v>0</v>
      </c>
      <c r="J57" s="329">
        <f t="shared" si="28"/>
        <v>40</v>
      </c>
      <c r="K57" s="330">
        <f t="shared" si="29"/>
        <v>24</v>
      </c>
      <c r="L57" s="276">
        <v>3</v>
      </c>
      <c r="M57" s="248">
        <f t="shared" si="30"/>
        <v>90</v>
      </c>
      <c r="N57" s="248">
        <v>26</v>
      </c>
      <c r="O57" s="248"/>
      <c r="P57" s="248">
        <v>40</v>
      </c>
      <c r="Q57" s="250">
        <v>24</v>
      </c>
      <c r="R57" s="264"/>
      <c r="S57" s="265"/>
      <c r="T57" s="266"/>
      <c r="U57" s="266"/>
      <c r="V57" s="266"/>
      <c r="W57" s="267"/>
    </row>
    <row r="58" spans="1:24" ht="18" x14ac:dyDescent="0.25">
      <c r="A58" s="150" t="s">
        <v>177</v>
      </c>
      <c r="B58" s="286" t="s">
        <v>137</v>
      </c>
      <c r="C58" s="264"/>
      <c r="D58" s="293"/>
      <c r="E58" s="328">
        <f t="shared" si="23"/>
        <v>2.5</v>
      </c>
      <c r="F58" s="138">
        <f t="shared" si="24"/>
        <v>75</v>
      </c>
      <c r="G58" s="138">
        <f t="shared" si="25"/>
        <v>48</v>
      </c>
      <c r="H58" s="329">
        <f t="shared" si="26"/>
        <v>20</v>
      </c>
      <c r="I58" s="329">
        <f t="shared" si="27"/>
        <v>0</v>
      </c>
      <c r="J58" s="329">
        <f t="shared" si="28"/>
        <v>28</v>
      </c>
      <c r="K58" s="330">
        <f t="shared" si="29"/>
        <v>27</v>
      </c>
      <c r="L58" s="276">
        <v>2.5</v>
      </c>
      <c r="M58" s="248">
        <f t="shared" si="30"/>
        <v>75</v>
      </c>
      <c r="N58" s="248">
        <v>20</v>
      </c>
      <c r="O58" s="248"/>
      <c r="P58" s="248">
        <v>28</v>
      </c>
      <c r="Q58" s="250">
        <v>27</v>
      </c>
      <c r="R58" s="264"/>
      <c r="S58" s="265"/>
      <c r="T58" s="266"/>
      <c r="U58" s="266"/>
      <c r="V58" s="266"/>
      <c r="W58" s="267"/>
    </row>
    <row r="59" spans="1:24" ht="18" x14ac:dyDescent="0.25">
      <c r="A59" s="150" t="s">
        <v>178</v>
      </c>
      <c r="B59" s="286" t="s">
        <v>139</v>
      </c>
      <c r="C59" s="264"/>
      <c r="D59" s="293"/>
      <c r="E59" s="328">
        <f t="shared" si="23"/>
        <v>3</v>
      </c>
      <c r="F59" s="138">
        <f t="shared" si="24"/>
        <v>90</v>
      </c>
      <c r="G59" s="138">
        <f t="shared" si="25"/>
        <v>66</v>
      </c>
      <c r="H59" s="329">
        <f t="shared" si="26"/>
        <v>26</v>
      </c>
      <c r="I59" s="329">
        <f t="shared" si="27"/>
        <v>0</v>
      </c>
      <c r="J59" s="329">
        <f t="shared" si="28"/>
        <v>40</v>
      </c>
      <c r="K59" s="330">
        <f t="shared" si="29"/>
        <v>24</v>
      </c>
      <c r="L59" s="276">
        <v>3</v>
      </c>
      <c r="M59" s="248">
        <f t="shared" si="30"/>
        <v>90</v>
      </c>
      <c r="N59" s="248">
        <v>26</v>
      </c>
      <c r="O59" s="248"/>
      <c r="P59" s="248">
        <v>40</v>
      </c>
      <c r="Q59" s="250">
        <v>24</v>
      </c>
      <c r="R59" s="264"/>
      <c r="S59" s="265"/>
      <c r="T59" s="266"/>
      <c r="U59" s="266"/>
      <c r="V59" s="266"/>
      <c r="W59" s="267"/>
    </row>
    <row r="60" spans="1:24" ht="18" x14ac:dyDescent="0.2">
      <c r="A60" s="150" t="s">
        <v>179</v>
      </c>
      <c r="B60" s="288" t="s">
        <v>168</v>
      </c>
      <c r="C60" s="285"/>
      <c r="D60" s="295"/>
      <c r="E60" s="328">
        <f t="shared" si="23"/>
        <v>1.5</v>
      </c>
      <c r="F60" s="138">
        <f t="shared" si="24"/>
        <v>45</v>
      </c>
      <c r="G60" s="138">
        <f t="shared" ref="G60" si="31">SUM(H60:J60)</f>
        <v>30</v>
      </c>
      <c r="H60" s="329">
        <f t="shared" si="26"/>
        <v>18</v>
      </c>
      <c r="I60" s="329">
        <f t="shared" si="27"/>
        <v>0</v>
      </c>
      <c r="J60" s="329">
        <f t="shared" si="28"/>
        <v>12</v>
      </c>
      <c r="K60" s="330">
        <f t="shared" si="29"/>
        <v>15</v>
      </c>
      <c r="L60" s="277">
        <v>1.5</v>
      </c>
      <c r="M60" s="248">
        <f t="shared" ref="M60" si="32">SUM(N60:Q60)</f>
        <v>45</v>
      </c>
      <c r="N60" s="252">
        <v>18</v>
      </c>
      <c r="O60" s="252"/>
      <c r="P60" s="252">
        <v>12</v>
      </c>
      <c r="Q60" s="253">
        <v>15</v>
      </c>
      <c r="R60" s="264"/>
      <c r="S60" s="265"/>
      <c r="T60" s="266"/>
      <c r="U60" s="266"/>
      <c r="V60" s="266"/>
      <c r="W60" s="267"/>
    </row>
    <row r="61" spans="1:24" ht="18" x14ac:dyDescent="0.2">
      <c r="A61" s="150" t="s">
        <v>180</v>
      </c>
      <c r="B61" s="289" t="s">
        <v>142</v>
      </c>
      <c r="C61" s="264"/>
      <c r="D61" s="293"/>
      <c r="E61" s="328">
        <f t="shared" si="23"/>
        <v>12</v>
      </c>
      <c r="F61" s="138">
        <f t="shared" si="24"/>
        <v>360</v>
      </c>
      <c r="G61" s="138">
        <f t="shared" si="25"/>
        <v>282</v>
      </c>
      <c r="H61" s="329">
        <f t="shared" si="26"/>
        <v>34</v>
      </c>
      <c r="I61" s="329">
        <f t="shared" si="27"/>
        <v>0</v>
      </c>
      <c r="J61" s="329">
        <f t="shared" si="28"/>
        <v>248</v>
      </c>
      <c r="K61" s="330">
        <f t="shared" si="29"/>
        <v>78</v>
      </c>
      <c r="L61" s="277">
        <v>12</v>
      </c>
      <c r="M61" s="248">
        <f t="shared" si="30"/>
        <v>360</v>
      </c>
      <c r="N61" s="252">
        <v>34</v>
      </c>
      <c r="O61" s="252"/>
      <c r="P61" s="252">
        <v>248</v>
      </c>
      <c r="Q61" s="253">
        <v>78</v>
      </c>
      <c r="R61" s="264"/>
      <c r="S61" s="265"/>
      <c r="T61" s="266"/>
      <c r="U61" s="266"/>
      <c r="V61" s="266"/>
      <c r="W61" s="267"/>
    </row>
    <row r="62" spans="1:24" ht="18" x14ac:dyDescent="0.2">
      <c r="A62" s="150" t="s">
        <v>181</v>
      </c>
      <c r="B62" s="288" t="s">
        <v>143</v>
      </c>
      <c r="C62" s="284"/>
      <c r="D62" s="294"/>
      <c r="E62" s="328">
        <f t="shared" si="23"/>
        <v>12</v>
      </c>
      <c r="F62" s="138">
        <f t="shared" si="24"/>
        <v>360</v>
      </c>
      <c r="G62" s="138">
        <f t="shared" si="25"/>
        <v>264</v>
      </c>
      <c r="H62" s="329">
        <f t="shared" si="26"/>
        <v>48</v>
      </c>
      <c r="I62" s="329">
        <f t="shared" si="27"/>
        <v>0</v>
      </c>
      <c r="J62" s="329">
        <f t="shared" si="28"/>
        <v>216</v>
      </c>
      <c r="K62" s="330">
        <f t="shared" si="29"/>
        <v>96</v>
      </c>
      <c r="L62" s="277">
        <v>12</v>
      </c>
      <c r="M62" s="248">
        <f t="shared" si="30"/>
        <v>360</v>
      </c>
      <c r="N62" s="252">
        <v>48</v>
      </c>
      <c r="O62" s="252"/>
      <c r="P62" s="252">
        <v>216</v>
      </c>
      <c r="Q62" s="253">
        <v>96</v>
      </c>
      <c r="R62" s="268"/>
      <c r="S62" s="269"/>
      <c r="T62" s="269"/>
      <c r="U62" s="269"/>
      <c r="V62" s="269"/>
      <c r="W62" s="270"/>
    </row>
    <row r="63" spans="1:24" ht="18" x14ac:dyDescent="0.2">
      <c r="A63" s="150" t="s">
        <v>182</v>
      </c>
      <c r="B63" s="289" t="s">
        <v>144</v>
      </c>
      <c r="C63" s="284"/>
      <c r="D63" s="294"/>
      <c r="E63" s="328">
        <f t="shared" si="23"/>
        <v>12</v>
      </c>
      <c r="F63" s="138">
        <f t="shared" si="24"/>
        <v>360</v>
      </c>
      <c r="G63" s="138">
        <f t="shared" si="25"/>
        <v>242</v>
      </c>
      <c r="H63" s="329">
        <f t="shared" si="26"/>
        <v>50</v>
      </c>
      <c r="I63" s="329">
        <f t="shared" si="27"/>
        <v>0</v>
      </c>
      <c r="J63" s="329">
        <f t="shared" si="28"/>
        <v>192</v>
      </c>
      <c r="K63" s="330">
        <f t="shared" si="29"/>
        <v>118</v>
      </c>
      <c r="L63" s="277">
        <v>12</v>
      </c>
      <c r="M63" s="248">
        <f t="shared" si="30"/>
        <v>360</v>
      </c>
      <c r="N63" s="252">
        <v>50</v>
      </c>
      <c r="O63" s="252"/>
      <c r="P63" s="252">
        <v>192</v>
      </c>
      <c r="Q63" s="253">
        <v>118</v>
      </c>
      <c r="R63" s="268"/>
      <c r="S63" s="269"/>
      <c r="T63" s="269"/>
      <c r="U63" s="269"/>
      <c r="V63" s="269"/>
      <c r="W63" s="270"/>
    </row>
    <row r="64" spans="1:24" ht="18" x14ac:dyDescent="0.2">
      <c r="A64" s="150" t="s">
        <v>183</v>
      </c>
      <c r="B64" s="289" t="s">
        <v>145</v>
      </c>
      <c r="C64" s="284"/>
      <c r="D64" s="294"/>
      <c r="E64" s="328">
        <f t="shared" si="23"/>
        <v>12</v>
      </c>
      <c r="F64" s="138">
        <f t="shared" si="24"/>
        <v>360</v>
      </c>
      <c r="G64" s="138">
        <f t="shared" si="25"/>
        <v>250</v>
      </c>
      <c r="H64" s="329">
        <f t="shared" si="26"/>
        <v>48</v>
      </c>
      <c r="I64" s="329">
        <f t="shared" si="27"/>
        <v>0</v>
      </c>
      <c r="J64" s="329">
        <f t="shared" si="28"/>
        <v>202</v>
      </c>
      <c r="K64" s="330">
        <f t="shared" si="29"/>
        <v>110</v>
      </c>
      <c r="L64" s="277">
        <v>12</v>
      </c>
      <c r="M64" s="248">
        <f t="shared" si="30"/>
        <v>360</v>
      </c>
      <c r="N64" s="252">
        <v>48</v>
      </c>
      <c r="O64" s="252"/>
      <c r="P64" s="252">
        <v>202</v>
      </c>
      <c r="Q64" s="253">
        <v>110</v>
      </c>
      <c r="R64" s="268"/>
      <c r="S64" s="269"/>
      <c r="T64" s="269"/>
      <c r="U64" s="269"/>
      <c r="V64" s="269"/>
      <c r="W64" s="270"/>
    </row>
    <row r="65" spans="1:23" ht="18" x14ac:dyDescent="0.2">
      <c r="A65" s="150" t="s">
        <v>184</v>
      </c>
      <c r="B65" s="289" t="s">
        <v>146</v>
      </c>
      <c r="C65" s="284"/>
      <c r="D65" s="294"/>
      <c r="E65" s="328">
        <f t="shared" si="23"/>
        <v>3</v>
      </c>
      <c r="F65" s="138">
        <f t="shared" si="24"/>
        <v>90</v>
      </c>
      <c r="G65" s="138">
        <f t="shared" si="25"/>
        <v>64</v>
      </c>
      <c r="H65" s="329">
        <f t="shared" si="26"/>
        <v>24</v>
      </c>
      <c r="I65" s="329">
        <f t="shared" si="27"/>
        <v>0</v>
      </c>
      <c r="J65" s="329">
        <f t="shared" si="28"/>
        <v>40</v>
      </c>
      <c r="K65" s="330">
        <f t="shared" si="29"/>
        <v>26</v>
      </c>
      <c r="L65" s="277">
        <v>3</v>
      </c>
      <c r="M65" s="248">
        <f t="shared" si="30"/>
        <v>90</v>
      </c>
      <c r="N65" s="252">
        <v>24</v>
      </c>
      <c r="O65" s="252"/>
      <c r="P65" s="252">
        <v>40</v>
      </c>
      <c r="Q65" s="253">
        <v>26</v>
      </c>
      <c r="R65" s="268"/>
      <c r="S65" s="269"/>
      <c r="T65" s="269"/>
      <c r="U65" s="269"/>
      <c r="V65" s="269"/>
      <c r="W65" s="270"/>
    </row>
    <row r="66" spans="1:23" ht="18" x14ac:dyDescent="0.2">
      <c r="A66" s="150" t="s">
        <v>185</v>
      </c>
      <c r="B66" s="289" t="s">
        <v>147</v>
      </c>
      <c r="C66" s="284"/>
      <c r="D66" s="294"/>
      <c r="E66" s="328">
        <f t="shared" si="23"/>
        <v>3.5</v>
      </c>
      <c r="F66" s="138">
        <f t="shared" si="24"/>
        <v>105</v>
      </c>
      <c r="G66" s="138">
        <f t="shared" si="25"/>
        <v>84</v>
      </c>
      <c r="H66" s="329">
        <f t="shared" si="26"/>
        <v>24</v>
      </c>
      <c r="I66" s="329">
        <f t="shared" si="27"/>
        <v>0</v>
      </c>
      <c r="J66" s="329">
        <f t="shared" si="28"/>
        <v>60</v>
      </c>
      <c r="K66" s="330">
        <f t="shared" si="29"/>
        <v>21</v>
      </c>
      <c r="L66" s="277">
        <v>3.5</v>
      </c>
      <c r="M66" s="248">
        <f t="shared" si="30"/>
        <v>105</v>
      </c>
      <c r="N66" s="252">
        <v>24</v>
      </c>
      <c r="O66" s="252"/>
      <c r="P66" s="252">
        <v>60</v>
      </c>
      <c r="Q66" s="253">
        <v>21</v>
      </c>
      <c r="R66" s="268"/>
      <c r="S66" s="269"/>
      <c r="T66" s="269"/>
      <c r="U66" s="269"/>
      <c r="V66" s="269"/>
      <c r="W66" s="270"/>
    </row>
    <row r="67" spans="1:23" ht="18" x14ac:dyDescent="0.2">
      <c r="A67" s="150" t="s">
        <v>202</v>
      </c>
      <c r="B67" s="289" t="s">
        <v>148</v>
      </c>
      <c r="C67" s="284"/>
      <c r="D67" s="294"/>
      <c r="E67" s="328">
        <f t="shared" si="23"/>
        <v>3.5</v>
      </c>
      <c r="F67" s="138">
        <f t="shared" si="24"/>
        <v>105</v>
      </c>
      <c r="G67" s="138">
        <f t="shared" si="25"/>
        <v>84</v>
      </c>
      <c r="H67" s="329">
        <f t="shared" si="26"/>
        <v>24</v>
      </c>
      <c r="I67" s="329">
        <f t="shared" si="27"/>
        <v>0</v>
      </c>
      <c r="J67" s="329">
        <f t="shared" si="28"/>
        <v>60</v>
      </c>
      <c r="K67" s="330">
        <f t="shared" si="29"/>
        <v>21</v>
      </c>
      <c r="L67" s="277">
        <v>3.5</v>
      </c>
      <c r="M67" s="248">
        <f t="shared" si="30"/>
        <v>105</v>
      </c>
      <c r="N67" s="252">
        <v>24</v>
      </c>
      <c r="O67" s="252"/>
      <c r="P67" s="252">
        <v>60</v>
      </c>
      <c r="Q67" s="253">
        <v>21</v>
      </c>
      <c r="R67" s="268"/>
      <c r="S67" s="269"/>
      <c r="T67" s="269"/>
      <c r="U67" s="269"/>
      <c r="V67" s="269"/>
      <c r="W67" s="270"/>
    </row>
    <row r="68" spans="1:23" ht="18" x14ac:dyDescent="0.2">
      <c r="A68" s="150" t="s">
        <v>186</v>
      </c>
      <c r="B68" s="289" t="s">
        <v>149</v>
      </c>
      <c r="C68" s="285"/>
      <c r="D68" s="295"/>
      <c r="E68" s="328">
        <f t="shared" si="23"/>
        <v>2</v>
      </c>
      <c r="F68" s="138">
        <f t="shared" si="24"/>
        <v>60</v>
      </c>
      <c r="G68" s="138">
        <f t="shared" si="25"/>
        <v>42</v>
      </c>
      <c r="H68" s="329">
        <f t="shared" si="26"/>
        <v>12</v>
      </c>
      <c r="I68" s="329">
        <f t="shared" si="27"/>
        <v>0</v>
      </c>
      <c r="J68" s="329">
        <f t="shared" si="28"/>
        <v>30</v>
      </c>
      <c r="K68" s="330">
        <f t="shared" si="29"/>
        <v>18</v>
      </c>
      <c r="L68" s="277">
        <v>2</v>
      </c>
      <c r="M68" s="248">
        <f t="shared" si="30"/>
        <v>60</v>
      </c>
      <c r="N68" s="252">
        <v>12</v>
      </c>
      <c r="O68" s="252"/>
      <c r="P68" s="252">
        <v>30</v>
      </c>
      <c r="Q68" s="253">
        <v>18</v>
      </c>
      <c r="R68" s="271"/>
      <c r="S68" s="272"/>
      <c r="T68" s="272"/>
      <c r="U68" s="272"/>
      <c r="V68" s="272"/>
      <c r="W68" s="273"/>
    </row>
    <row r="69" spans="1:23" ht="18" x14ac:dyDescent="0.2">
      <c r="A69" s="150" t="s">
        <v>187</v>
      </c>
      <c r="B69" s="288" t="s">
        <v>150</v>
      </c>
      <c r="C69" s="285"/>
      <c r="D69" s="295"/>
      <c r="E69" s="328">
        <f t="shared" si="23"/>
        <v>2</v>
      </c>
      <c r="F69" s="138">
        <f t="shared" si="24"/>
        <v>60</v>
      </c>
      <c r="G69" s="138">
        <f t="shared" si="25"/>
        <v>42</v>
      </c>
      <c r="H69" s="329">
        <f t="shared" si="26"/>
        <v>12</v>
      </c>
      <c r="I69" s="329">
        <f t="shared" si="27"/>
        <v>0</v>
      </c>
      <c r="J69" s="329">
        <f t="shared" si="28"/>
        <v>30</v>
      </c>
      <c r="K69" s="330">
        <f t="shared" si="29"/>
        <v>18</v>
      </c>
      <c r="L69" s="277">
        <v>2</v>
      </c>
      <c r="M69" s="248">
        <f t="shared" si="30"/>
        <v>60</v>
      </c>
      <c r="N69" s="252">
        <v>12</v>
      </c>
      <c r="O69" s="252"/>
      <c r="P69" s="252">
        <v>30</v>
      </c>
      <c r="Q69" s="253">
        <v>18</v>
      </c>
      <c r="R69" s="271"/>
      <c r="S69" s="272"/>
      <c r="T69" s="272"/>
      <c r="U69" s="272"/>
      <c r="V69" s="272"/>
      <c r="W69" s="273"/>
    </row>
    <row r="70" spans="1:23" ht="18" x14ac:dyDescent="0.2">
      <c r="A70" s="150" t="s">
        <v>188</v>
      </c>
      <c r="B70" s="289" t="s">
        <v>151</v>
      </c>
      <c r="C70" s="285"/>
      <c r="D70" s="295"/>
      <c r="E70" s="328">
        <f t="shared" si="23"/>
        <v>2</v>
      </c>
      <c r="F70" s="138">
        <f t="shared" si="24"/>
        <v>60</v>
      </c>
      <c r="G70" s="138">
        <f t="shared" si="25"/>
        <v>52</v>
      </c>
      <c r="H70" s="329">
        <f t="shared" si="26"/>
        <v>20</v>
      </c>
      <c r="I70" s="329">
        <f t="shared" si="27"/>
        <v>0</v>
      </c>
      <c r="J70" s="329">
        <f t="shared" si="28"/>
        <v>32</v>
      </c>
      <c r="K70" s="330">
        <f t="shared" si="29"/>
        <v>8</v>
      </c>
      <c r="L70" s="277">
        <v>2</v>
      </c>
      <c r="M70" s="248">
        <f t="shared" si="30"/>
        <v>60</v>
      </c>
      <c r="N70" s="252">
        <v>20</v>
      </c>
      <c r="O70" s="252"/>
      <c r="P70" s="252">
        <v>32</v>
      </c>
      <c r="Q70" s="253">
        <v>8</v>
      </c>
      <c r="R70" s="271"/>
      <c r="S70" s="272"/>
      <c r="T70" s="272"/>
      <c r="U70" s="272"/>
      <c r="V70" s="272"/>
      <c r="W70" s="273"/>
    </row>
    <row r="71" spans="1:23" ht="18" x14ac:dyDescent="0.2">
      <c r="A71" s="150" t="s">
        <v>189</v>
      </c>
      <c r="B71" s="288" t="s">
        <v>152</v>
      </c>
      <c r="C71" s="285"/>
      <c r="D71" s="295"/>
      <c r="E71" s="328">
        <f t="shared" si="23"/>
        <v>2</v>
      </c>
      <c r="F71" s="138">
        <f t="shared" si="24"/>
        <v>60</v>
      </c>
      <c r="G71" s="138">
        <f t="shared" si="25"/>
        <v>52</v>
      </c>
      <c r="H71" s="329">
        <f t="shared" si="26"/>
        <v>20</v>
      </c>
      <c r="I71" s="329">
        <f t="shared" si="27"/>
        <v>0</v>
      </c>
      <c r="J71" s="329">
        <f t="shared" si="28"/>
        <v>32</v>
      </c>
      <c r="K71" s="330">
        <f t="shared" si="29"/>
        <v>8</v>
      </c>
      <c r="L71" s="277">
        <v>2</v>
      </c>
      <c r="M71" s="248">
        <f t="shared" si="30"/>
        <v>60</v>
      </c>
      <c r="N71" s="252">
        <v>20</v>
      </c>
      <c r="O71" s="252"/>
      <c r="P71" s="252">
        <v>32</v>
      </c>
      <c r="Q71" s="253">
        <v>8</v>
      </c>
      <c r="R71" s="271"/>
      <c r="S71" s="272"/>
      <c r="T71" s="272"/>
      <c r="U71" s="272"/>
      <c r="V71" s="272"/>
      <c r="W71" s="273"/>
    </row>
    <row r="72" spans="1:23" ht="18" x14ac:dyDescent="0.2">
      <c r="A72" s="150" t="s">
        <v>190</v>
      </c>
      <c r="B72" s="288" t="s">
        <v>153</v>
      </c>
      <c r="C72" s="285"/>
      <c r="D72" s="295"/>
      <c r="E72" s="328">
        <f t="shared" si="23"/>
        <v>4</v>
      </c>
      <c r="F72" s="138">
        <f t="shared" si="24"/>
        <v>120</v>
      </c>
      <c r="G72" s="138">
        <f t="shared" si="25"/>
        <v>80</v>
      </c>
      <c r="H72" s="329">
        <f t="shared" si="26"/>
        <v>22</v>
      </c>
      <c r="I72" s="329">
        <f t="shared" si="27"/>
        <v>0</v>
      </c>
      <c r="J72" s="329">
        <f t="shared" si="28"/>
        <v>58</v>
      </c>
      <c r="K72" s="330">
        <f t="shared" si="29"/>
        <v>40</v>
      </c>
      <c r="L72" s="277">
        <v>4</v>
      </c>
      <c r="M72" s="248">
        <f t="shared" si="30"/>
        <v>120</v>
      </c>
      <c r="N72" s="252">
        <v>22</v>
      </c>
      <c r="O72" s="252"/>
      <c r="P72" s="252">
        <v>58</v>
      </c>
      <c r="Q72" s="253">
        <v>40</v>
      </c>
      <c r="R72" s="271"/>
      <c r="S72" s="272"/>
      <c r="T72" s="272"/>
      <c r="U72" s="272"/>
      <c r="V72" s="272"/>
      <c r="W72" s="273"/>
    </row>
    <row r="73" spans="1:23" ht="36" x14ac:dyDescent="0.2">
      <c r="A73" s="150" t="s">
        <v>191</v>
      </c>
      <c r="B73" s="288" t="s">
        <v>154</v>
      </c>
      <c r="C73" s="285"/>
      <c r="D73" s="295"/>
      <c r="E73" s="328">
        <f t="shared" si="23"/>
        <v>2.5</v>
      </c>
      <c r="F73" s="138">
        <f t="shared" si="24"/>
        <v>75</v>
      </c>
      <c r="G73" s="138">
        <f t="shared" si="25"/>
        <v>52</v>
      </c>
      <c r="H73" s="329">
        <f t="shared" si="26"/>
        <v>12</v>
      </c>
      <c r="I73" s="329">
        <f t="shared" si="27"/>
        <v>0</v>
      </c>
      <c r="J73" s="329">
        <f t="shared" si="28"/>
        <v>40</v>
      </c>
      <c r="K73" s="330">
        <f t="shared" si="29"/>
        <v>23</v>
      </c>
      <c r="L73" s="277">
        <v>2.5</v>
      </c>
      <c r="M73" s="248">
        <f t="shared" si="30"/>
        <v>75</v>
      </c>
      <c r="N73" s="252">
        <v>12</v>
      </c>
      <c r="O73" s="252"/>
      <c r="P73" s="252">
        <v>40</v>
      </c>
      <c r="Q73" s="253">
        <v>23</v>
      </c>
      <c r="R73" s="271"/>
      <c r="S73" s="272"/>
      <c r="T73" s="272"/>
      <c r="U73" s="272"/>
      <c r="V73" s="272"/>
      <c r="W73" s="273"/>
    </row>
    <row r="74" spans="1:23" ht="18" x14ac:dyDescent="0.2">
      <c r="A74" s="150" t="s">
        <v>192</v>
      </c>
      <c r="B74" s="289" t="s">
        <v>155</v>
      </c>
      <c r="C74" s="285"/>
      <c r="D74" s="295"/>
      <c r="E74" s="328">
        <f t="shared" si="23"/>
        <v>2</v>
      </c>
      <c r="F74" s="138">
        <f t="shared" si="24"/>
        <v>60</v>
      </c>
      <c r="G74" s="138">
        <f t="shared" si="25"/>
        <v>52</v>
      </c>
      <c r="H74" s="329">
        <f t="shared" si="26"/>
        <v>12</v>
      </c>
      <c r="I74" s="329">
        <f t="shared" si="27"/>
        <v>0</v>
      </c>
      <c r="J74" s="329">
        <f t="shared" si="28"/>
        <v>40</v>
      </c>
      <c r="K74" s="330">
        <f t="shared" si="29"/>
        <v>8</v>
      </c>
      <c r="L74" s="277">
        <v>2</v>
      </c>
      <c r="M74" s="248">
        <f t="shared" si="30"/>
        <v>60</v>
      </c>
      <c r="N74" s="252">
        <v>12</v>
      </c>
      <c r="O74" s="252"/>
      <c r="P74" s="252">
        <v>40</v>
      </c>
      <c r="Q74" s="253">
        <v>8</v>
      </c>
      <c r="R74" s="271"/>
      <c r="S74" s="272"/>
      <c r="T74" s="272"/>
      <c r="U74" s="272"/>
      <c r="V74" s="272"/>
      <c r="W74" s="273"/>
    </row>
    <row r="75" spans="1:23" ht="18" x14ac:dyDescent="0.2">
      <c r="A75" s="150" t="s">
        <v>193</v>
      </c>
      <c r="B75" s="288" t="s">
        <v>156</v>
      </c>
      <c r="C75" s="285"/>
      <c r="D75" s="295"/>
      <c r="E75" s="328">
        <f t="shared" si="23"/>
        <v>4</v>
      </c>
      <c r="F75" s="138">
        <f t="shared" si="24"/>
        <v>120</v>
      </c>
      <c r="G75" s="138">
        <f t="shared" si="25"/>
        <v>80</v>
      </c>
      <c r="H75" s="329">
        <f t="shared" si="26"/>
        <v>28</v>
      </c>
      <c r="I75" s="329">
        <f t="shared" si="27"/>
        <v>0</v>
      </c>
      <c r="J75" s="329">
        <f t="shared" si="28"/>
        <v>52</v>
      </c>
      <c r="K75" s="330">
        <f t="shared" si="29"/>
        <v>40</v>
      </c>
      <c r="L75" s="277">
        <v>4</v>
      </c>
      <c r="M75" s="248">
        <f t="shared" si="30"/>
        <v>120</v>
      </c>
      <c r="N75" s="252">
        <v>28</v>
      </c>
      <c r="O75" s="252"/>
      <c r="P75" s="252">
        <v>52</v>
      </c>
      <c r="Q75" s="253">
        <v>40</v>
      </c>
      <c r="R75" s="271"/>
      <c r="S75" s="272"/>
      <c r="T75" s="272"/>
      <c r="U75" s="272"/>
      <c r="V75" s="272"/>
      <c r="W75" s="273"/>
    </row>
    <row r="76" spans="1:23" ht="18" x14ac:dyDescent="0.2">
      <c r="A76" s="150" t="s">
        <v>194</v>
      </c>
      <c r="B76" s="288" t="s">
        <v>157</v>
      </c>
      <c r="C76" s="285"/>
      <c r="D76" s="295"/>
      <c r="E76" s="328">
        <f t="shared" si="23"/>
        <v>1.5</v>
      </c>
      <c r="F76" s="138">
        <f t="shared" si="24"/>
        <v>45</v>
      </c>
      <c r="G76" s="138">
        <f t="shared" si="25"/>
        <v>30</v>
      </c>
      <c r="H76" s="329">
        <f t="shared" si="26"/>
        <v>10</v>
      </c>
      <c r="I76" s="329">
        <f t="shared" si="27"/>
        <v>0</v>
      </c>
      <c r="J76" s="329">
        <f t="shared" si="28"/>
        <v>20</v>
      </c>
      <c r="K76" s="330">
        <f t="shared" si="29"/>
        <v>15</v>
      </c>
      <c r="L76" s="277">
        <v>1.5</v>
      </c>
      <c r="M76" s="248">
        <f t="shared" si="30"/>
        <v>45</v>
      </c>
      <c r="N76" s="252">
        <v>10</v>
      </c>
      <c r="O76" s="252"/>
      <c r="P76" s="252">
        <v>20</v>
      </c>
      <c r="Q76" s="253">
        <v>15</v>
      </c>
      <c r="R76" s="271"/>
      <c r="S76" s="272"/>
      <c r="T76" s="272"/>
      <c r="U76" s="272"/>
      <c r="V76" s="272"/>
      <c r="W76" s="273"/>
    </row>
    <row r="77" spans="1:23" ht="18" x14ac:dyDescent="0.2">
      <c r="A77" s="150" t="s">
        <v>195</v>
      </c>
      <c r="B77" s="288" t="s">
        <v>158</v>
      </c>
      <c r="C77" s="285"/>
      <c r="D77" s="295"/>
      <c r="E77" s="328">
        <f t="shared" si="23"/>
        <v>4</v>
      </c>
      <c r="F77" s="138">
        <f t="shared" si="24"/>
        <v>120</v>
      </c>
      <c r="G77" s="138">
        <f t="shared" si="25"/>
        <v>80</v>
      </c>
      <c r="H77" s="329">
        <f t="shared" si="26"/>
        <v>22</v>
      </c>
      <c r="I77" s="329">
        <f t="shared" si="27"/>
        <v>0</v>
      </c>
      <c r="J77" s="329">
        <f t="shared" si="28"/>
        <v>58</v>
      </c>
      <c r="K77" s="330">
        <f t="shared" si="29"/>
        <v>40</v>
      </c>
      <c r="L77" s="277">
        <v>4</v>
      </c>
      <c r="M77" s="248">
        <f t="shared" si="30"/>
        <v>120</v>
      </c>
      <c r="N77" s="252">
        <v>22</v>
      </c>
      <c r="O77" s="252"/>
      <c r="P77" s="252">
        <v>58</v>
      </c>
      <c r="Q77" s="253">
        <v>40</v>
      </c>
      <c r="R77" s="271"/>
      <c r="S77" s="272"/>
      <c r="T77" s="272"/>
      <c r="U77" s="272"/>
      <c r="V77" s="272"/>
      <c r="W77" s="273"/>
    </row>
    <row r="78" spans="1:23" ht="18" x14ac:dyDescent="0.2">
      <c r="A78" s="150" t="s">
        <v>196</v>
      </c>
      <c r="B78" s="287" t="s">
        <v>159</v>
      </c>
      <c r="C78" s="285"/>
      <c r="D78" s="295"/>
      <c r="E78" s="328">
        <f t="shared" si="23"/>
        <v>2</v>
      </c>
      <c r="F78" s="138">
        <f t="shared" si="24"/>
        <v>60</v>
      </c>
      <c r="G78" s="138">
        <f t="shared" si="25"/>
        <v>46</v>
      </c>
      <c r="H78" s="329">
        <f t="shared" si="26"/>
        <v>10</v>
      </c>
      <c r="I78" s="329">
        <f t="shared" si="27"/>
        <v>0</v>
      </c>
      <c r="J78" s="329">
        <f t="shared" si="28"/>
        <v>36</v>
      </c>
      <c r="K78" s="330">
        <f t="shared" si="29"/>
        <v>14</v>
      </c>
      <c r="L78" s="276">
        <v>2</v>
      </c>
      <c r="M78" s="248">
        <f t="shared" si="30"/>
        <v>60</v>
      </c>
      <c r="N78" s="248">
        <v>10</v>
      </c>
      <c r="O78" s="248"/>
      <c r="P78" s="248">
        <v>36</v>
      </c>
      <c r="Q78" s="250">
        <v>14</v>
      </c>
      <c r="R78" s="271"/>
      <c r="S78" s="272"/>
      <c r="T78" s="272"/>
      <c r="U78" s="272"/>
      <c r="V78" s="272"/>
      <c r="W78" s="273"/>
    </row>
    <row r="79" spans="1:23" ht="36" x14ac:dyDescent="0.2">
      <c r="A79" s="150" t="s">
        <v>197</v>
      </c>
      <c r="B79" s="287" t="s">
        <v>160</v>
      </c>
      <c r="C79" s="285"/>
      <c r="D79" s="295"/>
      <c r="E79" s="328">
        <f t="shared" si="23"/>
        <v>2.5</v>
      </c>
      <c r="F79" s="138">
        <f t="shared" si="24"/>
        <v>75</v>
      </c>
      <c r="G79" s="138">
        <f t="shared" si="25"/>
        <v>46</v>
      </c>
      <c r="H79" s="329">
        <f t="shared" si="26"/>
        <v>10</v>
      </c>
      <c r="I79" s="329">
        <f t="shared" si="27"/>
        <v>0</v>
      </c>
      <c r="J79" s="329">
        <f t="shared" si="28"/>
        <v>36</v>
      </c>
      <c r="K79" s="330">
        <f t="shared" si="29"/>
        <v>29</v>
      </c>
      <c r="L79" s="278">
        <v>2.5</v>
      </c>
      <c r="M79" s="248">
        <f t="shared" si="30"/>
        <v>75</v>
      </c>
      <c r="N79" s="248">
        <v>10</v>
      </c>
      <c r="O79" s="248"/>
      <c r="P79" s="248">
        <v>36</v>
      </c>
      <c r="Q79" s="250">
        <v>29</v>
      </c>
      <c r="R79" s="271"/>
      <c r="S79" s="272"/>
      <c r="T79" s="272"/>
      <c r="U79" s="272"/>
      <c r="V79" s="272"/>
      <c r="W79" s="273"/>
    </row>
    <row r="80" spans="1:23" ht="18" x14ac:dyDescent="0.25">
      <c r="A80" s="150" t="s">
        <v>198</v>
      </c>
      <c r="B80" s="286" t="s">
        <v>161</v>
      </c>
      <c r="C80" s="285"/>
      <c r="D80" s="295"/>
      <c r="E80" s="328">
        <f t="shared" si="23"/>
        <v>1.5</v>
      </c>
      <c r="F80" s="138">
        <f t="shared" si="24"/>
        <v>45</v>
      </c>
      <c r="G80" s="138">
        <f t="shared" si="25"/>
        <v>30</v>
      </c>
      <c r="H80" s="329">
        <f t="shared" si="26"/>
        <v>4</v>
      </c>
      <c r="I80" s="329">
        <f t="shared" si="27"/>
        <v>0</v>
      </c>
      <c r="J80" s="329">
        <f t="shared" si="28"/>
        <v>26</v>
      </c>
      <c r="K80" s="330">
        <f t="shared" si="29"/>
        <v>15</v>
      </c>
      <c r="L80" s="278">
        <v>1.5</v>
      </c>
      <c r="M80" s="248">
        <f t="shared" si="30"/>
        <v>45</v>
      </c>
      <c r="N80" s="248">
        <v>4</v>
      </c>
      <c r="O80" s="248"/>
      <c r="P80" s="248">
        <v>26</v>
      </c>
      <c r="Q80" s="250">
        <v>15</v>
      </c>
      <c r="R80" s="271"/>
      <c r="S80" s="272"/>
      <c r="T80" s="272"/>
      <c r="U80" s="272"/>
      <c r="V80" s="272"/>
      <c r="W80" s="273"/>
    </row>
    <row r="81" spans="1:24" ht="18" x14ac:dyDescent="0.25">
      <c r="A81" s="150" t="s">
        <v>199</v>
      </c>
      <c r="B81" s="292" t="s">
        <v>165</v>
      </c>
      <c r="C81" s="285"/>
      <c r="D81" s="295"/>
      <c r="E81" s="328">
        <f t="shared" si="23"/>
        <v>3.5</v>
      </c>
      <c r="F81" s="138">
        <f t="shared" si="24"/>
        <v>105</v>
      </c>
      <c r="G81" s="138">
        <f t="shared" si="25"/>
        <v>72</v>
      </c>
      <c r="H81" s="329">
        <f t="shared" si="26"/>
        <v>0</v>
      </c>
      <c r="I81" s="329">
        <f t="shared" si="27"/>
        <v>0</v>
      </c>
      <c r="J81" s="329">
        <f t="shared" si="28"/>
        <v>72</v>
      </c>
      <c r="K81" s="330">
        <f t="shared" si="29"/>
        <v>33</v>
      </c>
      <c r="L81" s="277">
        <v>3.5</v>
      </c>
      <c r="M81" s="248">
        <f t="shared" si="30"/>
        <v>105</v>
      </c>
      <c r="N81" s="248"/>
      <c r="O81" s="248"/>
      <c r="P81" s="248">
        <v>72</v>
      </c>
      <c r="Q81" s="250">
        <v>33</v>
      </c>
      <c r="R81" s="271"/>
      <c r="S81" s="272"/>
      <c r="T81" s="272"/>
      <c r="U81" s="272"/>
      <c r="V81" s="272"/>
      <c r="W81" s="273"/>
    </row>
    <row r="82" spans="1:24" ht="18" x14ac:dyDescent="0.25">
      <c r="A82" s="324" t="s">
        <v>200</v>
      </c>
      <c r="B82" s="325" t="s">
        <v>96</v>
      </c>
      <c r="C82" s="326"/>
      <c r="D82" s="327"/>
      <c r="E82" s="328">
        <f t="shared" si="23"/>
        <v>9</v>
      </c>
      <c r="F82" s="138">
        <f t="shared" si="24"/>
        <v>270</v>
      </c>
      <c r="G82" s="138">
        <f t="shared" si="25"/>
        <v>216</v>
      </c>
      <c r="H82" s="329">
        <f t="shared" si="26"/>
        <v>0</v>
      </c>
      <c r="I82" s="329">
        <f t="shared" si="27"/>
        <v>0</v>
      </c>
      <c r="J82" s="329">
        <f t="shared" si="28"/>
        <v>216</v>
      </c>
      <c r="K82" s="330">
        <f t="shared" si="29"/>
        <v>54</v>
      </c>
      <c r="L82" s="279">
        <v>9</v>
      </c>
      <c r="M82" s="248">
        <f t="shared" si="30"/>
        <v>270</v>
      </c>
      <c r="N82" s="248"/>
      <c r="O82" s="248"/>
      <c r="P82" s="248">
        <v>216</v>
      </c>
      <c r="Q82" s="250">
        <v>54</v>
      </c>
      <c r="R82" s="303"/>
      <c r="S82" s="301"/>
      <c r="T82" s="301"/>
      <c r="U82" s="301"/>
      <c r="V82" s="301"/>
      <c r="W82" s="302"/>
    </row>
    <row r="83" spans="1:24" ht="18" x14ac:dyDescent="0.2">
      <c r="A83" s="150" t="s">
        <v>201</v>
      </c>
      <c r="B83" s="291" t="s">
        <v>115</v>
      </c>
      <c r="C83" s="285"/>
      <c r="D83" s="295"/>
      <c r="E83" s="328">
        <f t="shared" si="23"/>
        <v>2</v>
      </c>
      <c r="F83" s="138">
        <f t="shared" si="24"/>
        <v>60</v>
      </c>
      <c r="G83" s="138">
        <f t="shared" si="25"/>
        <v>0</v>
      </c>
      <c r="H83" s="329">
        <f t="shared" si="26"/>
        <v>0</v>
      </c>
      <c r="I83" s="329">
        <f t="shared" si="27"/>
        <v>0</v>
      </c>
      <c r="J83" s="329">
        <f t="shared" si="28"/>
        <v>0</v>
      </c>
      <c r="K83" s="330">
        <f t="shared" si="29"/>
        <v>60</v>
      </c>
      <c r="L83" s="279">
        <v>2</v>
      </c>
      <c r="M83" s="248">
        <f t="shared" si="30"/>
        <v>60</v>
      </c>
      <c r="N83" s="272"/>
      <c r="O83" s="272"/>
      <c r="P83" s="272"/>
      <c r="Q83" s="250">
        <v>60</v>
      </c>
      <c r="R83" s="271"/>
      <c r="S83" s="272"/>
      <c r="T83" s="272"/>
      <c r="U83" s="272"/>
      <c r="V83" s="272"/>
      <c r="W83" s="273"/>
    </row>
    <row r="84" spans="1:24" s="235" customFormat="1" ht="18.75" x14ac:dyDescent="0.3">
      <c r="A84" s="147" t="s">
        <v>203</v>
      </c>
      <c r="B84" s="318" t="s">
        <v>120</v>
      </c>
      <c r="C84" s="319"/>
      <c r="D84" s="320"/>
      <c r="E84" s="328">
        <f t="shared" si="23"/>
        <v>1.5</v>
      </c>
      <c r="F84" s="138">
        <f t="shared" si="24"/>
        <v>45</v>
      </c>
      <c r="G84" s="138">
        <f t="shared" si="25"/>
        <v>32</v>
      </c>
      <c r="H84" s="329">
        <f t="shared" si="26"/>
        <v>18</v>
      </c>
      <c r="I84" s="329">
        <f t="shared" si="27"/>
        <v>0</v>
      </c>
      <c r="J84" s="329">
        <f t="shared" si="28"/>
        <v>14</v>
      </c>
      <c r="K84" s="330">
        <f t="shared" si="29"/>
        <v>13</v>
      </c>
      <c r="L84" s="275">
        <v>1.5</v>
      </c>
      <c r="M84" s="248">
        <f t="shared" si="30"/>
        <v>45</v>
      </c>
      <c r="N84" s="248">
        <v>18</v>
      </c>
      <c r="O84" s="248"/>
      <c r="P84" s="248">
        <v>14</v>
      </c>
      <c r="Q84" s="250">
        <v>13</v>
      </c>
      <c r="R84" s="319"/>
      <c r="S84" s="321"/>
      <c r="T84" s="322"/>
      <c r="U84" s="322"/>
      <c r="V84" s="322"/>
      <c r="W84" s="323"/>
      <c r="X84" s="116"/>
    </row>
    <row r="85" spans="1:24" s="116" customFormat="1" ht="18.75" x14ac:dyDescent="0.3">
      <c r="A85" s="150" t="s">
        <v>204</v>
      </c>
      <c r="B85" s="286" t="s">
        <v>121</v>
      </c>
      <c r="C85" s="280"/>
      <c r="D85" s="296"/>
      <c r="E85" s="328">
        <f t="shared" ref="E85:E99" si="33">F85/30</f>
        <v>1.5</v>
      </c>
      <c r="F85" s="138">
        <f t="shared" ref="F85:F99" si="34">G85+K85</f>
        <v>45</v>
      </c>
      <c r="G85" s="138">
        <f t="shared" ref="G85:G99" si="35">SUM(H85:J85)</f>
        <v>32</v>
      </c>
      <c r="H85" s="329">
        <f t="shared" ref="H85:H99" si="36">N85</f>
        <v>18</v>
      </c>
      <c r="I85" s="329">
        <f t="shared" ref="I85:I99" si="37">O85</f>
        <v>14</v>
      </c>
      <c r="J85" s="329">
        <f t="shared" ref="J85:J99" si="38">P85</f>
        <v>0</v>
      </c>
      <c r="K85" s="330">
        <f t="shared" ref="K85:K99" si="39">Q85</f>
        <v>13</v>
      </c>
      <c r="L85" s="275">
        <v>1.5</v>
      </c>
      <c r="M85" s="248">
        <f t="shared" ref="M85:M99" si="40">SUM(N85:Q85)</f>
        <v>45</v>
      </c>
      <c r="N85" s="248">
        <v>18</v>
      </c>
      <c r="O85" s="248">
        <v>14</v>
      </c>
      <c r="P85" s="248"/>
      <c r="Q85" s="250">
        <v>13</v>
      </c>
      <c r="R85" s="254"/>
      <c r="S85" s="255"/>
      <c r="T85" s="256"/>
      <c r="U85" s="256"/>
      <c r="V85" s="256"/>
      <c r="W85" s="257"/>
    </row>
    <row r="86" spans="1:24" s="116" customFormat="1" ht="20.25" x14ac:dyDescent="0.3">
      <c r="A86" s="150" t="s">
        <v>205</v>
      </c>
      <c r="B86" s="286" t="s">
        <v>123</v>
      </c>
      <c r="C86" s="281"/>
      <c r="D86" s="297"/>
      <c r="E86" s="328">
        <f t="shared" si="33"/>
        <v>1.5</v>
      </c>
      <c r="F86" s="138">
        <f t="shared" si="34"/>
        <v>45</v>
      </c>
      <c r="G86" s="138">
        <f t="shared" si="35"/>
        <v>32</v>
      </c>
      <c r="H86" s="329">
        <f t="shared" si="36"/>
        <v>18</v>
      </c>
      <c r="I86" s="329">
        <f t="shared" si="37"/>
        <v>0</v>
      </c>
      <c r="J86" s="329">
        <f t="shared" si="38"/>
        <v>14</v>
      </c>
      <c r="K86" s="330">
        <f t="shared" si="39"/>
        <v>13</v>
      </c>
      <c r="L86" s="275">
        <v>1.5</v>
      </c>
      <c r="M86" s="248">
        <f t="shared" si="40"/>
        <v>45</v>
      </c>
      <c r="N86" s="248">
        <v>18</v>
      </c>
      <c r="O86" s="248"/>
      <c r="P86" s="248">
        <v>14</v>
      </c>
      <c r="Q86" s="250">
        <v>13</v>
      </c>
      <c r="R86" s="254"/>
      <c r="S86" s="255"/>
      <c r="T86" s="256"/>
      <c r="U86" s="256"/>
      <c r="V86" s="256"/>
      <c r="W86" s="258"/>
    </row>
    <row r="87" spans="1:24" s="116" customFormat="1" ht="18.600000000000001" customHeight="1" x14ac:dyDescent="0.3">
      <c r="A87" s="150" t="s">
        <v>206</v>
      </c>
      <c r="B87" s="286" t="s">
        <v>124</v>
      </c>
      <c r="C87" s="282"/>
      <c r="D87" s="298"/>
      <c r="E87" s="328">
        <f t="shared" si="33"/>
        <v>1.5</v>
      </c>
      <c r="F87" s="138">
        <f t="shared" si="34"/>
        <v>45</v>
      </c>
      <c r="G87" s="138">
        <f t="shared" si="35"/>
        <v>32</v>
      </c>
      <c r="H87" s="329">
        <f t="shared" si="36"/>
        <v>18</v>
      </c>
      <c r="I87" s="329">
        <f t="shared" si="37"/>
        <v>14</v>
      </c>
      <c r="J87" s="329">
        <f t="shared" si="38"/>
        <v>0</v>
      </c>
      <c r="K87" s="330">
        <f t="shared" si="39"/>
        <v>13</v>
      </c>
      <c r="L87" s="275">
        <v>1.5</v>
      </c>
      <c r="M87" s="248">
        <f t="shared" si="40"/>
        <v>45</v>
      </c>
      <c r="N87" s="248">
        <v>18</v>
      </c>
      <c r="O87" s="248">
        <v>14</v>
      </c>
      <c r="P87" s="248"/>
      <c r="Q87" s="250">
        <v>13</v>
      </c>
      <c r="R87" s="254"/>
      <c r="S87" s="255"/>
      <c r="T87" s="256"/>
      <c r="U87" s="256"/>
      <c r="V87" s="256"/>
      <c r="W87" s="259" t="s">
        <v>2</v>
      </c>
    </row>
    <row r="88" spans="1:24" s="116" customFormat="1" ht="18.75" x14ac:dyDescent="0.3">
      <c r="A88" s="150" t="s">
        <v>207</v>
      </c>
      <c r="B88" s="286" t="s">
        <v>125</v>
      </c>
      <c r="C88" s="254"/>
      <c r="D88" s="296"/>
      <c r="E88" s="328">
        <f t="shared" si="33"/>
        <v>1.5</v>
      </c>
      <c r="F88" s="138">
        <f t="shared" si="34"/>
        <v>45</v>
      </c>
      <c r="G88" s="138">
        <f t="shared" si="35"/>
        <v>34</v>
      </c>
      <c r="H88" s="329">
        <f t="shared" si="36"/>
        <v>18</v>
      </c>
      <c r="I88" s="329">
        <f t="shared" si="37"/>
        <v>16</v>
      </c>
      <c r="J88" s="329">
        <f t="shared" si="38"/>
        <v>0</v>
      </c>
      <c r="K88" s="330">
        <f t="shared" si="39"/>
        <v>11</v>
      </c>
      <c r="L88" s="275">
        <v>1.5</v>
      </c>
      <c r="M88" s="248">
        <f t="shared" si="40"/>
        <v>45</v>
      </c>
      <c r="N88" s="248">
        <v>18</v>
      </c>
      <c r="O88" s="248">
        <v>16</v>
      </c>
      <c r="P88" s="248"/>
      <c r="Q88" s="250">
        <v>11</v>
      </c>
      <c r="R88" s="254"/>
      <c r="S88" s="255"/>
      <c r="T88" s="256"/>
      <c r="U88" s="256"/>
      <c r="V88" s="256"/>
      <c r="W88" s="257"/>
    </row>
    <row r="89" spans="1:24" s="116" customFormat="1" ht="18.75" x14ac:dyDescent="0.3">
      <c r="A89" s="150" t="s">
        <v>208</v>
      </c>
      <c r="B89" s="286" t="s">
        <v>126</v>
      </c>
      <c r="C89" s="283" t="s">
        <v>2</v>
      </c>
      <c r="D89" s="299"/>
      <c r="E89" s="328">
        <f t="shared" si="33"/>
        <v>1.5</v>
      </c>
      <c r="F89" s="138">
        <f t="shared" si="34"/>
        <v>45</v>
      </c>
      <c r="G89" s="138">
        <f t="shared" si="35"/>
        <v>32</v>
      </c>
      <c r="H89" s="329">
        <f t="shared" si="36"/>
        <v>18</v>
      </c>
      <c r="I89" s="329">
        <f t="shared" si="37"/>
        <v>14</v>
      </c>
      <c r="J89" s="329">
        <f t="shared" si="38"/>
        <v>0</v>
      </c>
      <c r="K89" s="330">
        <f t="shared" si="39"/>
        <v>13</v>
      </c>
      <c r="L89" s="275">
        <v>1.5</v>
      </c>
      <c r="M89" s="248">
        <f t="shared" si="40"/>
        <v>45</v>
      </c>
      <c r="N89" s="248">
        <v>18</v>
      </c>
      <c r="O89" s="248">
        <v>14</v>
      </c>
      <c r="P89" s="248"/>
      <c r="Q89" s="250">
        <v>13</v>
      </c>
      <c r="R89" s="254"/>
      <c r="S89" s="255"/>
      <c r="T89" s="256"/>
      <c r="U89" s="256"/>
      <c r="V89" s="256"/>
      <c r="W89" s="257"/>
    </row>
    <row r="90" spans="1:24" s="116" customFormat="1" ht="18" x14ac:dyDescent="0.25">
      <c r="A90" s="150" t="s">
        <v>209</v>
      </c>
      <c r="B90" s="287" t="s">
        <v>128</v>
      </c>
      <c r="C90" s="260"/>
      <c r="D90" s="300"/>
      <c r="E90" s="328">
        <f t="shared" si="33"/>
        <v>2.5</v>
      </c>
      <c r="F90" s="138">
        <f t="shared" si="34"/>
        <v>75</v>
      </c>
      <c r="G90" s="138">
        <f t="shared" si="35"/>
        <v>48</v>
      </c>
      <c r="H90" s="329">
        <f t="shared" si="36"/>
        <v>20</v>
      </c>
      <c r="I90" s="329">
        <f t="shared" si="37"/>
        <v>0</v>
      </c>
      <c r="J90" s="329">
        <f t="shared" si="38"/>
        <v>28</v>
      </c>
      <c r="K90" s="330">
        <f t="shared" si="39"/>
        <v>27</v>
      </c>
      <c r="L90" s="276">
        <v>2.5</v>
      </c>
      <c r="M90" s="248">
        <f t="shared" si="40"/>
        <v>75</v>
      </c>
      <c r="N90" s="248">
        <v>20</v>
      </c>
      <c r="O90" s="248"/>
      <c r="P90" s="248">
        <v>28</v>
      </c>
      <c r="Q90" s="250">
        <v>27</v>
      </c>
      <c r="R90" s="260"/>
      <c r="S90" s="261"/>
      <c r="T90" s="262"/>
      <c r="U90" s="262"/>
      <c r="V90" s="262"/>
      <c r="W90" s="263"/>
    </row>
    <row r="91" spans="1:24" ht="18" x14ac:dyDescent="0.25">
      <c r="A91" s="150" t="s">
        <v>210</v>
      </c>
      <c r="B91" s="286" t="s">
        <v>133</v>
      </c>
      <c r="C91" s="264"/>
      <c r="D91" s="293"/>
      <c r="E91" s="328">
        <f t="shared" si="33"/>
        <v>4</v>
      </c>
      <c r="F91" s="138">
        <f t="shared" si="34"/>
        <v>120</v>
      </c>
      <c r="G91" s="138">
        <f t="shared" si="35"/>
        <v>84</v>
      </c>
      <c r="H91" s="329">
        <f t="shared" si="36"/>
        <v>24</v>
      </c>
      <c r="I91" s="329">
        <f t="shared" si="37"/>
        <v>0</v>
      </c>
      <c r="J91" s="329">
        <f t="shared" si="38"/>
        <v>60</v>
      </c>
      <c r="K91" s="330">
        <f t="shared" si="39"/>
        <v>36</v>
      </c>
      <c r="L91" s="276">
        <v>4</v>
      </c>
      <c r="M91" s="248">
        <f t="shared" si="40"/>
        <v>120</v>
      </c>
      <c r="N91" s="248">
        <v>24</v>
      </c>
      <c r="O91" s="248"/>
      <c r="P91" s="248">
        <v>60</v>
      </c>
      <c r="Q91" s="250">
        <v>36</v>
      </c>
      <c r="R91" s="264"/>
      <c r="S91" s="265"/>
      <c r="T91" s="266"/>
      <c r="U91" s="266"/>
      <c r="V91" s="266"/>
      <c r="W91" s="267"/>
    </row>
    <row r="92" spans="1:24" ht="18" x14ac:dyDescent="0.25">
      <c r="A92" s="150" t="s">
        <v>212</v>
      </c>
      <c r="B92" s="286" t="s">
        <v>135</v>
      </c>
      <c r="C92" s="264"/>
      <c r="D92" s="293"/>
      <c r="E92" s="328">
        <f t="shared" si="33"/>
        <v>2</v>
      </c>
      <c r="F92" s="138">
        <f t="shared" si="34"/>
        <v>60</v>
      </c>
      <c r="G92" s="138">
        <f t="shared" si="35"/>
        <v>42</v>
      </c>
      <c r="H92" s="329">
        <f t="shared" si="36"/>
        <v>12</v>
      </c>
      <c r="I92" s="329">
        <f t="shared" si="37"/>
        <v>14</v>
      </c>
      <c r="J92" s="329">
        <f t="shared" si="38"/>
        <v>16</v>
      </c>
      <c r="K92" s="330">
        <f t="shared" si="39"/>
        <v>18</v>
      </c>
      <c r="L92" s="276">
        <v>2</v>
      </c>
      <c r="M92" s="248">
        <f t="shared" si="40"/>
        <v>60</v>
      </c>
      <c r="N92" s="248">
        <v>12</v>
      </c>
      <c r="O92" s="248">
        <v>14</v>
      </c>
      <c r="P92" s="248">
        <v>16</v>
      </c>
      <c r="Q92" s="250">
        <v>18</v>
      </c>
      <c r="R92" s="264"/>
      <c r="S92" s="265"/>
      <c r="T92" s="266"/>
      <c r="U92" s="266"/>
      <c r="V92" s="266"/>
      <c r="W92" s="267"/>
    </row>
    <row r="93" spans="1:24" ht="18" x14ac:dyDescent="0.25">
      <c r="A93" s="150" t="s">
        <v>213</v>
      </c>
      <c r="B93" s="286" t="s">
        <v>136</v>
      </c>
      <c r="C93" s="264"/>
      <c r="D93" s="293"/>
      <c r="E93" s="328">
        <f t="shared" si="33"/>
        <v>1.5</v>
      </c>
      <c r="F93" s="138">
        <f t="shared" si="34"/>
        <v>45</v>
      </c>
      <c r="G93" s="138">
        <f t="shared" si="35"/>
        <v>32</v>
      </c>
      <c r="H93" s="329">
        <f t="shared" si="36"/>
        <v>10</v>
      </c>
      <c r="I93" s="329">
        <f t="shared" si="37"/>
        <v>0</v>
      </c>
      <c r="J93" s="329">
        <f t="shared" si="38"/>
        <v>22</v>
      </c>
      <c r="K93" s="330">
        <f t="shared" si="39"/>
        <v>13</v>
      </c>
      <c r="L93" s="276">
        <v>1.5</v>
      </c>
      <c r="M93" s="248">
        <f t="shared" si="40"/>
        <v>45</v>
      </c>
      <c r="N93" s="248">
        <v>10</v>
      </c>
      <c r="O93" s="248"/>
      <c r="P93" s="248">
        <v>22</v>
      </c>
      <c r="Q93" s="250">
        <v>13</v>
      </c>
      <c r="R93" s="264"/>
      <c r="S93" s="265"/>
      <c r="T93" s="266"/>
      <c r="U93" s="266"/>
      <c r="V93" s="266"/>
      <c r="W93" s="267"/>
    </row>
    <row r="94" spans="1:24" ht="18" x14ac:dyDescent="0.25">
      <c r="A94" s="150" t="s">
        <v>214</v>
      </c>
      <c r="B94" s="286" t="s">
        <v>138</v>
      </c>
      <c r="C94" s="264"/>
      <c r="D94" s="293"/>
      <c r="E94" s="328">
        <f t="shared" si="33"/>
        <v>2.5</v>
      </c>
      <c r="F94" s="138">
        <f t="shared" si="34"/>
        <v>75</v>
      </c>
      <c r="G94" s="138">
        <f t="shared" si="35"/>
        <v>44</v>
      </c>
      <c r="H94" s="329">
        <f t="shared" si="36"/>
        <v>20</v>
      </c>
      <c r="I94" s="329">
        <f t="shared" si="37"/>
        <v>0</v>
      </c>
      <c r="J94" s="329">
        <f t="shared" si="38"/>
        <v>24</v>
      </c>
      <c r="K94" s="330">
        <f t="shared" si="39"/>
        <v>31</v>
      </c>
      <c r="L94" s="276">
        <v>2.5</v>
      </c>
      <c r="M94" s="248">
        <f t="shared" si="40"/>
        <v>75</v>
      </c>
      <c r="N94" s="248">
        <v>20</v>
      </c>
      <c r="O94" s="248"/>
      <c r="P94" s="248">
        <v>24</v>
      </c>
      <c r="Q94" s="250">
        <v>31</v>
      </c>
      <c r="R94" s="264"/>
      <c r="S94" s="265"/>
      <c r="T94" s="266"/>
      <c r="U94" s="266"/>
      <c r="V94" s="266"/>
      <c r="W94" s="267"/>
    </row>
    <row r="95" spans="1:24" ht="18" x14ac:dyDescent="0.2">
      <c r="A95" s="150" t="s">
        <v>215</v>
      </c>
      <c r="B95" s="288" t="s">
        <v>141</v>
      </c>
      <c r="C95" s="264"/>
      <c r="D95" s="293"/>
      <c r="E95" s="328">
        <f t="shared" si="33"/>
        <v>2.5</v>
      </c>
      <c r="F95" s="138">
        <f t="shared" si="34"/>
        <v>75</v>
      </c>
      <c r="G95" s="138">
        <f t="shared" si="35"/>
        <v>44</v>
      </c>
      <c r="H95" s="329">
        <f t="shared" si="36"/>
        <v>32</v>
      </c>
      <c r="I95" s="329">
        <f t="shared" si="37"/>
        <v>0</v>
      </c>
      <c r="J95" s="329">
        <f t="shared" si="38"/>
        <v>12</v>
      </c>
      <c r="K95" s="330">
        <f t="shared" si="39"/>
        <v>31</v>
      </c>
      <c r="L95" s="277">
        <v>2.5</v>
      </c>
      <c r="M95" s="248">
        <f t="shared" si="40"/>
        <v>75</v>
      </c>
      <c r="N95" s="252">
        <v>32</v>
      </c>
      <c r="O95" s="252"/>
      <c r="P95" s="252">
        <v>12</v>
      </c>
      <c r="Q95" s="253">
        <v>31</v>
      </c>
      <c r="R95" s="264"/>
      <c r="S95" s="265"/>
      <c r="T95" s="266"/>
      <c r="U95" s="266"/>
      <c r="V95" s="266"/>
      <c r="W95" s="267"/>
    </row>
    <row r="96" spans="1:24" ht="18" x14ac:dyDescent="0.2">
      <c r="A96" s="150" t="s">
        <v>211</v>
      </c>
      <c r="B96" s="288" t="s">
        <v>140</v>
      </c>
      <c r="C96" s="264"/>
      <c r="D96" s="293"/>
      <c r="E96" s="328">
        <f t="shared" si="33"/>
        <v>2</v>
      </c>
      <c r="F96" s="138">
        <f t="shared" si="34"/>
        <v>60</v>
      </c>
      <c r="G96" s="138">
        <f t="shared" ref="G96" si="41">SUM(H96:J96)</f>
        <v>48</v>
      </c>
      <c r="H96" s="329">
        <f t="shared" si="36"/>
        <v>20</v>
      </c>
      <c r="I96" s="329">
        <f t="shared" si="37"/>
        <v>0</v>
      </c>
      <c r="J96" s="329">
        <f t="shared" si="38"/>
        <v>28</v>
      </c>
      <c r="K96" s="330">
        <f t="shared" si="39"/>
        <v>12</v>
      </c>
      <c r="L96" s="277">
        <v>2</v>
      </c>
      <c r="M96" s="248">
        <f t="shared" ref="M96" si="42">SUM(N96:Q96)</f>
        <v>60</v>
      </c>
      <c r="N96" s="252">
        <v>20</v>
      </c>
      <c r="O96" s="252"/>
      <c r="P96" s="252">
        <v>28</v>
      </c>
      <c r="Q96" s="253">
        <v>12</v>
      </c>
      <c r="R96" s="264"/>
      <c r="S96" s="265"/>
      <c r="T96" s="266"/>
      <c r="U96" s="266"/>
      <c r="V96" s="266"/>
      <c r="W96" s="267"/>
    </row>
    <row r="97" spans="1:23" ht="18" x14ac:dyDescent="0.2">
      <c r="A97" s="150" t="s">
        <v>216</v>
      </c>
      <c r="B97" s="290" t="s">
        <v>162</v>
      </c>
      <c r="C97" s="285"/>
      <c r="D97" s="295"/>
      <c r="E97" s="328">
        <f t="shared" si="33"/>
        <v>6</v>
      </c>
      <c r="F97" s="138">
        <f t="shared" si="34"/>
        <v>180</v>
      </c>
      <c r="G97" s="138">
        <f t="shared" si="35"/>
        <v>141</v>
      </c>
      <c r="H97" s="329">
        <f t="shared" si="36"/>
        <v>0</v>
      </c>
      <c r="I97" s="329">
        <f t="shared" si="37"/>
        <v>0</v>
      </c>
      <c r="J97" s="329">
        <f t="shared" si="38"/>
        <v>141</v>
      </c>
      <c r="K97" s="330">
        <f t="shared" si="39"/>
        <v>39</v>
      </c>
      <c r="L97" s="275">
        <v>6</v>
      </c>
      <c r="M97" s="248">
        <f t="shared" si="40"/>
        <v>180</v>
      </c>
      <c r="N97" s="248"/>
      <c r="O97" s="248"/>
      <c r="P97" s="248">
        <v>141</v>
      </c>
      <c r="Q97" s="250">
        <v>39</v>
      </c>
      <c r="R97" s="271"/>
      <c r="S97" s="272"/>
      <c r="T97" s="272"/>
      <c r="U97" s="272"/>
      <c r="V97" s="272"/>
      <c r="W97" s="273"/>
    </row>
    <row r="98" spans="1:23" ht="18" x14ac:dyDescent="0.2">
      <c r="A98" s="150" t="s">
        <v>217</v>
      </c>
      <c r="B98" s="291" t="s">
        <v>163</v>
      </c>
      <c r="C98" s="285"/>
      <c r="D98" s="295"/>
      <c r="E98" s="328">
        <f t="shared" si="33"/>
        <v>10.5</v>
      </c>
      <c r="F98" s="138">
        <f t="shared" si="34"/>
        <v>315</v>
      </c>
      <c r="G98" s="138">
        <f t="shared" si="35"/>
        <v>310</v>
      </c>
      <c r="H98" s="329">
        <f t="shared" si="36"/>
        <v>0</v>
      </c>
      <c r="I98" s="329">
        <f t="shared" si="37"/>
        <v>0</v>
      </c>
      <c r="J98" s="329">
        <f t="shared" si="38"/>
        <v>310</v>
      </c>
      <c r="K98" s="330">
        <f t="shared" si="39"/>
        <v>5</v>
      </c>
      <c r="L98" s="275">
        <v>10.5</v>
      </c>
      <c r="M98" s="248">
        <f t="shared" si="40"/>
        <v>315</v>
      </c>
      <c r="N98" s="248"/>
      <c r="O98" s="248"/>
      <c r="P98" s="248">
        <v>310</v>
      </c>
      <c r="Q98" s="250">
        <v>5</v>
      </c>
      <c r="R98" s="271"/>
      <c r="S98" s="272"/>
      <c r="T98" s="272"/>
      <c r="U98" s="272"/>
      <c r="V98" s="272"/>
      <c r="W98" s="273"/>
    </row>
    <row r="99" spans="1:23" ht="18.75" thickBot="1" x14ac:dyDescent="0.25">
      <c r="A99" s="150" t="s">
        <v>218</v>
      </c>
      <c r="B99" s="290" t="s">
        <v>164</v>
      </c>
      <c r="C99" s="285"/>
      <c r="D99" s="295"/>
      <c r="E99" s="331">
        <f t="shared" si="33"/>
        <v>2.5</v>
      </c>
      <c r="F99" s="332">
        <f t="shared" si="34"/>
        <v>75</v>
      </c>
      <c r="G99" s="332">
        <f t="shared" si="35"/>
        <v>44</v>
      </c>
      <c r="H99" s="333">
        <f t="shared" si="36"/>
        <v>12</v>
      </c>
      <c r="I99" s="333">
        <f t="shared" si="37"/>
        <v>0</v>
      </c>
      <c r="J99" s="333">
        <f t="shared" si="38"/>
        <v>32</v>
      </c>
      <c r="K99" s="334">
        <f t="shared" si="39"/>
        <v>31</v>
      </c>
      <c r="L99" s="335">
        <v>2.5</v>
      </c>
      <c r="M99" s="336">
        <f t="shared" si="40"/>
        <v>75</v>
      </c>
      <c r="N99" s="336">
        <v>12</v>
      </c>
      <c r="O99" s="336"/>
      <c r="P99" s="336">
        <v>32</v>
      </c>
      <c r="Q99" s="337">
        <v>31</v>
      </c>
      <c r="R99" s="271"/>
      <c r="S99" s="272"/>
      <c r="T99" s="272"/>
      <c r="U99" s="272"/>
      <c r="V99" s="272"/>
      <c r="W99" s="273"/>
    </row>
    <row r="100" spans="1:23" ht="19.5" thickBot="1" x14ac:dyDescent="0.25">
      <c r="A100" s="435" t="s">
        <v>174</v>
      </c>
      <c r="B100" s="436"/>
      <c r="C100" s="436"/>
      <c r="D100" s="436"/>
      <c r="E100" s="311">
        <f t="shared" ref="E100:Q100" si="43">SUM(E51:E99)</f>
        <v>180</v>
      </c>
      <c r="F100" s="311">
        <f t="shared" si="43"/>
        <v>5400</v>
      </c>
      <c r="G100" s="311">
        <f t="shared" si="43"/>
        <v>3918</v>
      </c>
      <c r="H100" s="311">
        <f t="shared" si="43"/>
        <v>917</v>
      </c>
      <c r="I100" s="311">
        <f t="shared" si="43"/>
        <v>72</v>
      </c>
      <c r="J100" s="311">
        <f t="shared" si="43"/>
        <v>2929</v>
      </c>
      <c r="K100" s="311">
        <f t="shared" si="43"/>
        <v>1482</v>
      </c>
      <c r="L100" s="311">
        <f t="shared" si="43"/>
        <v>180</v>
      </c>
      <c r="M100" s="311">
        <f t="shared" si="43"/>
        <v>5400</v>
      </c>
      <c r="N100" s="311">
        <f t="shared" si="43"/>
        <v>917</v>
      </c>
      <c r="O100" s="311">
        <f t="shared" si="43"/>
        <v>72</v>
      </c>
      <c r="P100" s="311">
        <f t="shared" si="43"/>
        <v>2929</v>
      </c>
      <c r="Q100" s="311">
        <f t="shared" si="43"/>
        <v>1482</v>
      </c>
      <c r="R100" s="304"/>
      <c r="S100" s="304"/>
      <c r="T100" s="304"/>
      <c r="U100" s="304"/>
      <c r="V100" s="304"/>
      <c r="W100" s="304"/>
    </row>
    <row r="101" spans="1:23" ht="18.75" thickBot="1" x14ac:dyDescent="0.25">
      <c r="A101" s="247"/>
      <c r="B101" s="305"/>
      <c r="C101" s="306"/>
      <c r="D101" s="307"/>
      <c r="E101" s="308"/>
      <c r="F101" s="245"/>
      <c r="G101" s="245"/>
      <c r="H101" s="246"/>
      <c r="I101" s="246"/>
      <c r="J101" s="246"/>
      <c r="K101" s="246"/>
      <c r="L101" s="309"/>
      <c r="M101" s="309"/>
      <c r="N101" s="310"/>
      <c r="O101" s="310"/>
      <c r="P101" s="310"/>
      <c r="Q101" s="309"/>
      <c r="R101" s="310"/>
      <c r="S101" s="310"/>
      <c r="T101" s="310"/>
      <c r="U101" s="310"/>
      <c r="V101" s="310"/>
      <c r="W101" s="310"/>
    </row>
    <row r="102" spans="1:23" ht="38.25" customHeight="1" thickBot="1" x14ac:dyDescent="0.25">
      <c r="A102" s="433" t="s">
        <v>7</v>
      </c>
      <c r="B102" s="434"/>
      <c r="C102" s="434"/>
      <c r="D102" s="434"/>
      <c r="E102" s="312">
        <f t="shared" ref="E102:W102" si="44">E40+E100</f>
        <v>240</v>
      </c>
      <c r="F102" s="312">
        <f t="shared" si="44"/>
        <v>7200</v>
      </c>
      <c r="G102" s="312">
        <f t="shared" si="44"/>
        <v>4666</v>
      </c>
      <c r="H102" s="312">
        <f t="shared" si="44"/>
        <v>1219</v>
      </c>
      <c r="I102" s="312">
        <f t="shared" si="44"/>
        <v>106</v>
      </c>
      <c r="J102" s="312">
        <f t="shared" si="44"/>
        <v>3341</v>
      </c>
      <c r="K102" s="312">
        <f t="shared" si="44"/>
        <v>2534</v>
      </c>
      <c r="L102" s="312">
        <f t="shared" si="44"/>
        <v>180</v>
      </c>
      <c r="M102" s="312">
        <f t="shared" si="44"/>
        <v>5400</v>
      </c>
      <c r="N102" s="312">
        <f t="shared" si="44"/>
        <v>917</v>
      </c>
      <c r="O102" s="312">
        <f t="shared" si="44"/>
        <v>72</v>
      </c>
      <c r="P102" s="312">
        <f t="shared" si="44"/>
        <v>2929</v>
      </c>
      <c r="Q102" s="312">
        <f t="shared" si="44"/>
        <v>1482</v>
      </c>
      <c r="R102" s="312">
        <f t="shared" si="44"/>
        <v>60</v>
      </c>
      <c r="S102" s="312">
        <f t="shared" si="44"/>
        <v>1800</v>
      </c>
      <c r="T102" s="312">
        <f t="shared" si="44"/>
        <v>302</v>
      </c>
      <c r="U102" s="312">
        <f t="shared" si="44"/>
        <v>34</v>
      </c>
      <c r="V102" s="312">
        <f t="shared" si="44"/>
        <v>412</v>
      </c>
      <c r="W102" s="312">
        <f t="shared" si="44"/>
        <v>1052</v>
      </c>
    </row>
    <row r="106" spans="1:23" ht="20.25" x14ac:dyDescent="0.2">
      <c r="A106" s="437" t="s">
        <v>225</v>
      </c>
      <c r="B106" s="437"/>
      <c r="C106" s="437"/>
      <c r="D106" s="437"/>
      <c r="E106" s="437"/>
      <c r="F106" s="437"/>
      <c r="G106" s="437"/>
      <c r="H106" s="437"/>
      <c r="I106" s="437"/>
      <c r="J106" s="437"/>
      <c r="K106" s="437"/>
      <c r="L106" s="437"/>
      <c r="M106" s="437"/>
      <c r="N106" s="437"/>
      <c r="O106" s="437"/>
      <c r="P106" s="437"/>
      <c r="Q106" s="437"/>
      <c r="R106" s="437"/>
      <c r="S106" s="437"/>
      <c r="T106" s="437"/>
      <c r="U106" s="437"/>
      <c r="V106" s="437"/>
      <c r="W106" s="437"/>
    </row>
  </sheetData>
  <mergeCells count="43">
    <mergeCell ref="Q6:Q9"/>
    <mergeCell ref="L4:Q5"/>
    <mergeCell ref="M6:M9"/>
    <mergeCell ref="A2:W2"/>
    <mergeCell ref="A4:A9"/>
    <mergeCell ref="C4:D5"/>
    <mergeCell ref="E4:K4"/>
    <mergeCell ref="R4:W4"/>
    <mergeCell ref="E5:E9"/>
    <mergeCell ref="C6:C9"/>
    <mergeCell ref="D6:D9"/>
    <mergeCell ref="G6:G9"/>
    <mergeCell ref="H6:H9"/>
    <mergeCell ref="I6:I9"/>
    <mergeCell ref="N6:N9"/>
    <mergeCell ref="O6:O9"/>
    <mergeCell ref="P6:P9"/>
    <mergeCell ref="A43:D43"/>
    <mergeCell ref="A13:W13"/>
    <mergeCell ref="F5:F9"/>
    <mergeCell ref="G5:J5"/>
    <mergeCell ref="K5:K9"/>
    <mergeCell ref="R5:W5"/>
    <mergeCell ref="R6:R9"/>
    <mergeCell ref="S6:S9"/>
    <mergeCell ref="T6:T9"/>
    <mergeCell ref="U6:U9"/>
    <mergeCell ref="W6:W9"/>
    <mergeCell ref="A12:W12"/>
    <mergeCell ref="J6:J9"/>
    <mergeCell ref="V6:V9"/>
    <mergeCell ref="L6:L9"/>
    <mergeCell ref="A26:W26"/>
    <mergeCell ref="A28:B28"/>
    <mergeCell ref="A29:W29"/>
    <mergeCell ref="A37:W37"/>
    <mergeCell ref="A40:D40"/>
    <mergeCell ref="A50:W50"/>
    <mergeCell ref="A102:D102"/>
    <mergeCell ref="A100:D100"/>
    <mergeCell ref="A106:W106"/>
    <mergeCell ref="A45:D45"/>
    <mergeCell ref="A46:D46"/>
  </mergeCells>
  <printOptions horizontalCentered="1"/>
  <pageMargins left="0.19685039370078741" right="0.19685039370078741" top="0.39370078740157483" bottom="0.39370078740157483" header="0.51181102362204722" footer="0.23622047244094491"/>
  <pageSetup paperSize="9" scale="38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Cтор. 1</vt:lpstr>
      <vt:lpstr>Стор. 2</vt:lpstr>
      <vt:lpstr>'Стор. 2'!Область_друку</vt:lpstr>
    </vt:vector>
  </TitlesOfParts>
  <Company>ХарГАЖТ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Деканат АТС</dc:creator>
  <cp:lastModifiedBy>Admin</cp:lastModifiedBy>
  <cp:lastPrinted>2024-01-31T11:38:33Z</cp:lastPrinted>
  <dcterms:created xsi:type="dcterms:W3CDTF">2000-05-12T07:53:26Z</dcterms:created>
  <dcterms:modified xsi:type="dcterms:W3CDTF">2024-01-31T13:36:19Z</dcterms:modified>
</cp:coreProperties>
</file>